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77 сесія\"/>
    </mc:Choice>
  </mc:AlternateContent>
  <xr:revisionPtr revIDLastSave="0" documentId="8_{0183D7CC-6E02-4853-BE0A-CD96F132F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9" i="1" l="1"/>
  <c r="D89" i="1"/>
  <c r="C38" i="1" l="1"/>
  <c r="C21" i="1"/>
  <c r="C45" i="1" l="1"/>
  <c r="C44" i="1" s="1"/>
  <c r="C43" i="1" s="1"/>
  <c r="E81" i="1"/>
  <c r="E89" i="1" s="1"/>
  <c r="I88" i="1"/>
  <c r="H88" i="1"/>
  <c r="G88" i="1"/>
  <c r="I87" i="1"/>
  <c r="H87" i="1"/>
  <c r="G87" i="1"/>
  <c r="I86" i="1"/>
  <c r="H86" i="1"/>
  <c r="G86" i="1"/>
  <c r="I85" i="1"/>
  <c r="H85" i="1"/>
  <c r="I84" i="1"/>
  <c r="H84" i="1"/>
  <c r="G84" i="1"/>
  <c r="F84" i="1"/>
  <c r="I83" i="1"/>
  <c r="H83" i="1"/>
  <c r="G83" i="1"/>
  <c r="I37" i="1"/>
  <c r="H37" i="1"/>
  <c r="G37" i="1"/>
  <c r="F37" i="1"/>
  <c r="D38" i="1"/>
  <c r="I33" i="1"/>
  <c r="H33" i="1"/>
  <c r="G33" i="1"/>
  <c r="F33" i="1"/>
  <c r="I16" i="1"/>
  <c r="H16" i="1"/>
  <c r="G16" i="1"/>
  <c r="I82" i="1"/>
  <c r="H82" i="1"/>
  <c r="G82" i="1"/>
  <c r="F16" i="1"/>
  <c r="F82" i="1"/>
  <c r="F88" i="1"/>
  <c r="F83" i="1"/>
  <c r="F87" i="1"/>
  <c r="F86" i="1"/>
  <c r="G85" i="1"/>
  <c r="F85" i="1"/>
  <c r="D21" i="1"/>
  <c r="F19" i="1"/>
  <c r="G19" i="1" s="1"/>
  <c r="E21" i="1"/>
  <c r="F23" i="1"/>
  <c r="G23" i="1" s="1"/>
  <c r="E24" i="1"/>
  <c r="E38" i="1" s="1"/>
  <c r="F24" i="1"/>
  <c r="G24" i="1"/>
  <c r="H24" i="1"/>
  <c r="I24" i="1"/>
  <c r="F56" i="1"/>
  <c r="G56" i="1"/>
  <c r="H56" i="1"/>
  <c r="I56" i="1"/>
  <c r="E62" i="1"/>
  <c r="F62" i="1"/>
  <c r="G62" i="1"/>
  <c r="H62" i="1"/>
  <c r="I62" i="1"/>
  <c r="E68" i="1"/>
  <c r="F68" i="1"/>
  <c r="G68" i="1"/>
  <c r="H68" i="1"/>
  <c r="I68" i="1"/>
  <c r="E99" i="1"/>
  <c r="F99" i="1"/>
  <c r="G99" i="1"/>
  <c r="H99" i="1"/>
  <c r="I99" i="1"/>
  <c r="E45" i="1" l="1"/>
  <c r="E44" i="1" s="1"/>
  <c r="D45" i="1"/>
  <c r="D44" i="1" s="1"/>
  <c r="D43" i="1" s="1"/>
  <c r="I45" i="1"/>
  <c r="G21" i="1"/>
  <c r="F21" i="1"/>
  <c r="H81" i="1"/>
  <c r="G81" i="1"/>
  <c r="F81" i="1"/>
  <c r="I81" i="1"/>
  <c r="F38" i="1"/>
  <c r="H19" i="1"/>
  <c r="I19" i="1" s="1"/>
  <c r="I21" i="1" s="1"/>
  <c r="G38" i="1"/>
  <c r="H23" i="1"/>
  <c r="I89" i="1"/>
  <c r="G89" i="1"/>
  <c r="F89" i="1"/>
  <c r="H89" i="1"/>
  <c r="G45" i="1" l="1"/>
  <c r="F45" i="1"/>
  <c r="H45" i="1"/>
  <c r="F44" i="1"/>
  <c r="E43" i="1"/>
  <c r="H44" i="1"/>
  <c r="I44" i="1"/>
  <c r="G44" i="1"/>
  <c r="H21" i="1"/>
  <c r="I23" i="1"/>
  <c r="I38" i="1" s="1"/>
  <c r="H38" i="1"/>
  <c r="G43" i="1" l="1"/>
  <c r="H43" i="1"/>
  <c r="I43" i="1"/>
  <c r="F43" i="1"/>
</calcChain>
</file>

<file path=xl/sharedStrings.xml><?xml version="1.0" encoding="utf-8"?>
<sst xmlns="http://schemas.openxmlformats.org/spreadsheetml/2006/main" count="219" uniqueCount="161">
  <si>
    <t>Основні фінансові показники підприємства</t>
  </si>
  <si>
    <t>1. Формування прибутку підприємства</t>
  </si>
  <si>
    <t>Код рядка</t>
  </si>
  <si>
    <t>Довідка:</t>
  </si>
  <si>
    <t>факт минулого року</t>
  </si>
  <si>
    <t>фінансовий план поточного року</t>
  </si>
  <si>
    <t>Плановий рік</t>
  </si>
  <si>
    <t>(усього)</t>
  </si>
  <si>
    <t>У тому числі</t>
  </si>
  <si>
    <t>І</t>
  </si>
  <si>
    <t>квартал</t>
  </si>
  <si>
    <t>ІІ</t>
  </si>
  <si>
    <t>ІІІ</t>
  </si>
  <si>
    <t>ІV</t>
  </si>
  <si>
    <t>Доходи</t>
  </si>
  <si>
    <t>Доход (виручка) від реалізації продукції (товарів, робіт, послуг)</t>
  </si>
  <si>
    <t>податок на додану вартість</t>
  </si>
  <si>
    <t>інші непрямі податки</t>
  </si>
  <si>
    <r>
      <t xml:space="preserve">Інші вирахування з доходу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</si>
  <si>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Чистий доход (виручка) від реалізації продукції (товарів, робіт, послуг)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</si>
  <si>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Інші операційні доходи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</si>
  <si>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Доход від участі в капіталі </t>
    </r>
    <r>
      <rPr>
        <i/>
        <sz val="12"/>
        <rFont val="Times New Roman"/>
        <family val="1"/>
        <charset val="204"/>
      </rPr>
      <t>(розшифрування)</t>
    </r>
  </si>
  <si>
    <t>Усього доходів</t>
  </si>
  <si>
    <t>Витрати</t>
  </si>
  <si>
    <t xml:space="preserve">Адміністративні витрати, </t>
  </si>
  <si>
    <t>витрати, пов’язані з використанням</t>
  </si>
  <si>
    <t>службових автомобілів</t>
  </si>
  <si>
    <t>012/1</t>
  </si>
  <si>
    <t xml:space="preserve">витрати на консалтингові послуги </t>
  </si>
  <si>
    <t>012/2</t>
  </si>
  <si>
    <t>витрати на страхові послуги</t>
  </si>
  <si>
    <t>012/3</t>
  </si>
  <si>
    <t>витрати на аудиторські послуги</t>
  </si>
  <si>
    <t>012/4</t>
  </si>
  <si>
    <r>
      <t xml:space="preserve">Інші адміністративні витрати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</si>
  <si>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t>012/5</t>
  </si>
  <si>
    <r>
      <t xml:space="preserve">Витрати на збут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</si>
  <si>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r>
      <t xml:space="preserve">Інші операційні витрати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</si>
  <si>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r>
      <t xml:space="preserve">Фінансові витрати </t>
    </r>
    <r>
      <rPr>
        <i/>
        <sz val="12"/>
        <rFont val="Times New Roman"/>
        <family val="1"/>
        <charset val="204"/>
      </rPr>
      <t>(розшифрування)</t>
    </r>
  </si>
  <si>
    <r>
      <t>Втрати від участі в капіталі (</t>
    </r>
    <r>
      <rPr>
        <i/>
        <sz val="12"/>
        <rFont val="Times New Roman"/>
        <family val="1"/>
        <charset val="204"/>
      </rPr>
      <t>розшифрування)</t>
    </r>
  </si>
  <si>
    <r>
      <t xml:space="preserve">Інші витрати </t>
    </r>
    <r>
      <rPr>
        <b/>
        <i/>
        <sz val="11"/>
        <rFont val="Times New Roman"/>
        <family val="1"/>
        <charset val="204"/>
      </rPr>
      <t>(розшифрування)</t>
    </r>
  </si>
  <si>
    <t xml:space="preserve">Податок на прибуток від звичайної діяльності </t>
  </si>
  <si>
    <t>Усього витрати</t>
  </si>
  <si>
    <t>Фінансові результати діяльності:</t>
  </si>
  <si>
    <t>Валовий прибуток (збиток)</t>
  </si>
  <si>
    <t>Фінансовий результат від операційної діяльності</t>
  </si>
  <si>
    <t>Фінансовий результат від звичайної діяльності до оподаткування</t>
  </si>
  <si>
    <t>Чистий прибуток (збиток), у тому числі:</t>
  </si>
  <si>
    <t>прибуток</t>
  </si>
  <si>
    <t>023/1</t>
  </si>
  <si>
    <t>збиток</t>
  </si>
  <si>
    <t>023/2</t>
  </si>
  <si>
    <t>ІІ. Розподіл чистого прибутку</t>
  </si>
  <si>
    <r>
      <t xml:space="preserve">Відрахування частини прибутку </t>
    </r>
    <r>
      <rPr>
        <sz val="12"/>
        <rFont val="Times New Roman"/>
        <family val="1"/>
        <charset val="204"/>
      </rPr>
      <t>комунальними унітарними підприємствами</t>
    </r>
  </si>
  <si>
    <t>Залишок нерозподіленого прибутку минулих періодів (непокритого збитку)</t>
  </si>
  <si>
    <t>X</t>
  </si>
  <si>
    <t>Розвиток виробництва:</t>
  </si>
  <si>
    <t>у тому числі за основними видами діяльності згідно з КВЕД</t>
  </si>
  <si>
    <t>026/1</t>
  </si>
  <si>
    <t>Резервний фонд</t>
  </si>
  <si>
    <r>
      <t xml:space="preserve">Інші фонди </t>
    </r>
    <r>
      <rPr>
        <i/>
        <sz val="12"/>
        <rFont val="Times New Roman"/>
        <family val="1"/>
        <charset val="204"/>
      </rPr>
      <t>(розшифрувати)</t>
    </r>
  </si>
  <si>
    <t>Залишок нерозподіленого прибутку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</si>
  <si>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</si>
  <si>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бюджету, у тому числі:</t>
  </si>
  <si>
    <t>податок на прибуток</t>
  </si>
  <si>
    <t>030/1</t>
  </si>
  <si>
    <t>акцизний збір</t>
  </si>
  <si>
    <t>030/2</t>
  </si>
  <si>
    <t>ПДВ, що підлягає сплаті до бюджету за підсумками звітного періоду</t>
  </si>
  <si>
    <t>030/3</t>
  </si>
  <si>
    <t>ПДВ, що підлягає відшко-дуванню з бюджету за підсумками звітного періоду</t>
  </si>
  <si>
    <t>030/4</t>
  </si>
  <si>
    <t>030/5</t>
  </si>
  <si>
    <t>Погашення податкової заборгованості, у тому числі:</t>
  </si>
  <si>
    <t>погашення реструктуризованих та від-строчених сум, що підляга-ють сплаті у поточному році:</t>
  </si>
  <si>
    <t>031/1</t>
  </si>
  <si>
    <t>до бюджету</t>
  </si>
  <si>
    <t>031/2</t>
  </si>
  <si>
    <t>до державних цільових фондів</t>
  </si>
  <si>
    <t>031/3</t>
  </si>
  <si>
    <t>неустойки (штрафи, пені)</t>
  </si>
  <si>
    <t>031/4</t>
  </si>
  <si>
    <t>Внески до державних цільових фондів</t>
  </si>
  <si>
    <t>Інші обов’язкові платежі, у тому числі:</t>
  </si>
  <si>
    <t>033/1</t>
  </si>
  <si>
    <r>
      <t xml:space="preserve">інші платежі </t>
    </r>
    <r>
      <rPr>
        <i/>
        <sz val="12"/>
        <rFont val="Times New Roman"/>
        <family val="1"/>
        <charset val="204"/>
      </rPr>
      <t>(розшифрувати)</t>
    </r>
  </si>
  <si>
    <t>033/2</t>
  </si>
  <si>
    <t xml:space="preserve">ФІНАНСОВИЙ ПЛАН ПІДПРИЄМСТВА                  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</si>
  <si>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</si>
  <si>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</si>
  <si>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</si>
  <si>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</si>
  <si>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</si>
  <si>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</si>
  <si>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</si>
  <si>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</si>
  <si>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</si>
  <si>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</si>
  <si>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</si>
  <si>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</si>
  <si>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</si>
  <si>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</si>
  <si>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</si>
  <si>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</si>
  <si>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</si>
  <si>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</si>
  <si>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</si>
  <si>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</si>
  <si>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</si>
  <si>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місцеві податки та збори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</si>
  <si>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</si>
  <si>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</si>
  <si>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</si>
  <si>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</si>
  <si>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</si>
  <si>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</si>
  <si>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</si>
  <si>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</si>
  <si>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</si>
  <si>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</si>
  <si>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</si>
  <si>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</si>
  <si>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тис.грн.</t>
  </si>
  <si>
    <t>Таблиця 1</t>
  </si>
  <si>
    <t>Елементи витрат</t>
  </si>
  <si>
    <t>Факт минулого року</t>
  </si>
  <si>
    <t>Фінансовий план поточного року</t>
  </si>
  <si>
    <t>Кв</t>
  </si>
  <si>
    <t>001/1</t>
  </si>
  <si>
    <t>001/2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</si>
  <si>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</si>
  <si>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</si>
  <si>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</si>
  <si>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</si>
  <si>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Операційні витрати, усього (сума рядків з 001 до 005)</t>
  </si>
  <si>
    <t>Таблиця 2</t>
  </si>
  <si>
    <t>Капітальні інвестиції</t>
  </si>
  <si>
    <r>
      <t xml:space="preserve">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тис.грн.</t>
    </r>
  </si>
  <si>
    <t>Капітальні інвестиції, (сума рядків з 002 до 008) усього: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</si>
  <si>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</si>
  <si>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</si>
  <si>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</si>
  <si>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</si>
  <si>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</si>
  <si>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придбання (створення) оборотних активів</t>
  </si>
  <si>
    <t>капітальний ремонт</t>
  </si>
  <si>
    <t>Інші фінансові доходи : (фінансування Рогатинської міської ради)</t>
  </si>
  <si>
    <t>у тому числі: екологічний податок</t>
  </si>
  <si>
    <r>
      <t>Інші податки (екологічний податок</t>
    </r>
    <r>
      <rPr>
        <i/>
        <sz val="12"/>
        <rFont val="Times New Roman"/>
        <family val="1"/>
        <charset val="204"/>
      </rPr>
      <t>)</t>
    </r>
  </si>
  <si>
    <t>Начальник КП "Благоустрій - Р"</t>
  </si>
  <si>
    <t xml:space="preserve">Миць В. В. </t>
  </si>
  <si>
    <t>Миць В. В.</t>
  </si>
  <si>
    <t>Інші доходи : (здача в оренду приміщення)</t>
  </si>
  <si>
    <t>витрати на паливо</t>
  </si>
  <si>
    <t>витрати на електроенергію</t>
  </si>
  <si>
    <t>001/3</t>
  </si>
  <si>
    <t>Матеріальні витрати, (сума рядків з 001/1 до 001/3) у тому числі:</t>
  </si>
  <si>
    <t xml:space="preserve">Собівартість реалізованої продукції ( товарів, робіт та послуг) (фінансування з міського бюджету, заробітна плата, лікарняні) </t>
  </si>
  <si>
    <t xml:space="preserve">                                                                                                 НА 2026   рік</t>
  </si>
  <si>
    <r>
      <t>Витрати на сировину й основні матеріали</t>
    </r>
    <r>
      <rPr>
        <sz val="10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послуги (</t>
    </r>
    <r>
      <rPr>
        <i/>
        <sz val="10"/>
        <rFont val="Times New Roman"/>
        <family val="1"/>
        <charset val="204"/>
      </rPr>
      <t>в т. ч. підсипка і поточний ремонт доріг, облаштування громад.місць загиблих Захисників України</t>
    </r>
    <r>
      <rPr>
        <sz val="12"/>
        <rFont val="Times New Roman"/>
        <family val="1"/>
        <charset val="204"/>
      </rPr>
      <t xml:space="preserve">), придбання транспортних засобів, техніки, механізмів та засобів малої механізації </t>
    </r>
  </si>
  <si>
    <t>Додаток 
до рішення 77 сесії 
Рогатинської міської ради 
від 24 вересня 2026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</si>
</sst>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top" wrapText="1"/>
    </xf>
    <xf numFmtId="0" fontId="5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5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49" fontId="1" fillId="2" borderId="5" xfId="0" applyNumberFormat="1" applyFont="1" applyFill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49" fontId="1" fillId="2" borderId="8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8" fillId="0" borderId="0" xfId="0" applyFont="1"/>
    <xf numFmtId="0" fontId="1" fillId="0" borderId="0" xfId="0" applyFont="1" applyAlignment="1"/>
    <xf numFmtId="2" fontId="0" fillId="0" borderId="0" xfId="0" applyNumberFormat="1"/>
    <xf numFmtId="2" fontId="2" fillId="0" borderId="0" xfId="0" applyNumberFormat="1" applyFont="1" applyAlignment="1"/>
    <xf numFmtId="2" fontId="1" fillId="2" borderId="1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 vertical="top" wrapText="1"/>
    </xf>
    <xf numFmtId="2" fontId="2" fillId="2" borderId="9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>
      <alignment horizontal="righ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2" fillId="2" borderId="6" xfId="0" applyNumberFormat="1" applyFont="1" applyFill="1" applyBorder="1" applyAlignment="1">
      <alignment horizontal="right" vertical="top" wrapText="1"/>
    </xf>
    <xf numFmtId="2" fontId="2" fillId="2" borderId="8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2" fontId="2" fillId="2" borderId="10" xfId="0" applyNumberFormat="1" applyFont="1" applyFill="1" applyBorder="1" applyAlignment="1">
      <alignment horizontal="right" vertical="top" wrapText="1"/>
    </xf>
    <xf numFmtId="2" fontId="2" fillId="0" borderId="5" xfId="0" applyNumberFormat="1" applyFont="1" applyBorder="1" applyAlignment="1">
      <alignment horizontal="justify" vertical="top" wrapText="1"/>
    </xf>
    <xf numFmtId="2" fontId="1" fillId="0" borderId="5" xfId="0" applyNumberFormat="1" applyFont="1" applyBorder="1" applyAlignment="1">
      <alignment horizontal="justify" vertical="top" wrapText="1"/>
    </xf>
    <xf numFmtId="2" fontId="1" fillId="0" borderId="9" xfId="0" applyNumberFormat="1" applyFont="1" applyBorder="1" applyAlignment="1">
      <alignment horizontal="justify" vertical="top" wrapText="1"/>
    </xf>
    <xf numFmtId="2" fontId="1" fillId="0" borderId="5" xfId="0" applyNumberFormat="1" applyFont="1" applyBorder="1" applyAlignment="1">
      <alignment horizontal="center" wrapText="1"/>
    </xf>
    <xf numFmtId="2" fontId="1" fillId="0" borderId="9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justify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justify" vertical="top" wrapText="1"/>
    </xf>
    <xf numFmtId="2" fontId="1" fillId="0" borderId="4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justify" vertical="top" wrapText="1"/>
    </xf>
    <xf numFmtId="2" fontId="1" fillId="0" borderId="6" xfId="0" applyNumberFormat="1" applyFont="1" applyBorder="1" applyAlignment="1">
      <alignment horizontal="justify" vertical="top" wrapText="1"/>
    </xf>
    <xf numFmtId="2" fontId="8" fillId="0" borderId="0" xfId="0" applyNumberFormat="1" applyFont="1"/>
    <xf numFmtId="0" fontId="4" fillId="0" borderId="5" xfId="0" applyFont="1" applyBorder="1" applyAlignment="1">
      <alignment wrapText="1"/>
    </xf>
    <xf numFmtId="49" fontId="1" fillId="0" borderId="5" xfId="0" applyNumberFormat="1" applyFont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right" vertical="top" wrapText="1"/>
    </xf>
    <xf numFmtId="2" fontId="2" fillId="2" borderId="3" xfId="0" applyNumberFormat="1" applyFont="1" applyFill="1" applyBorder="1" applyAlignment="1">
      <alignment horizontal="right" vertical="top" wrapText="1"/>
    </xf>
    <xf numFmtId="2" fontId="2" fillId="2" borderId="12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justify" vertical="top" wrapText="1"/>
    </xf>
    <xf numFmtId="0" fontId="0" fillId="2" borderId="0" xfId="0" applyFill="1"/>
    <xf numFmtId="2" fontId="2" fillId="2" borderId="5" xfId="0" applyNumberFormat="1" applyFont="1" applyFill="1" applyBorder="1" applyAlignment="1">
      <alignment horizontal="justify" vertical="top" wrapText="1"/>
    </xf>
    <xf numFmtId="2" fontId="2" fillId="2" borderId="9" xfId="0" applyNumberFormat="1" applyFont="1" applyFill="1" applyBorder="1" applyAlignment="1">
      <alignment horizontal="justify" vertical="top" wrapText="1"/>
    </xf>
    <xf numFmtId="49" fontId="2" fillId="2" borderId="5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justify" vertical="top" wrapText="1"/>
    </xf>
    <xf numFmtId="2" fontId="2" fillId="2" borderId="13" xfId="0" applyNumberFormat="1" applyFont="1" applyFill="1" applyBorder="1" applyAlignment="1">
      <alignment horizontal="right" vertical="top" wrapText="1"/>
    </xf>
    <xf numFmtId="2" fontId="1" fillId="0" borderId="13" xfId="0" applyNumberFormat="1" applyFont="1" applyBorder="1" applyAlignment="1">
      <alignment horizontal="justify" vertical="top" wrapText="1"/>
    </xf>
    <xf numFmtId="2" fontId="1" fillId="0" borderId="5" xfId="0" applyNumberFormat="1" applyFont="1" applyFill="1" applyBorder="1" applyAlignment="1">
      <alignment horizontal="justify" vertical="top" wrapText="1"/>
    </xf>
    <xf numFmtId="2" fontId="0" fillId="0" borderId="0" xfId="0" applyNumberFormat="1" applyFill="1"/>
    <xf numFmtId="2" fontId="1" fillId="0" borderId="1" xfId="0" applyNumberFormat="1" applyFont="1" applyFill="1" applyBorder="1" applyAlignment="1">
      <alignment horizontal="center" wrapText="1"/>
    </xf>
    <xf numFmtId="2" fontId="2" fillId="0" borderId="5" xfId="0" applyNumberFormat="1" applyFont="1" applyFill="1" applyBorder="1" applyAlignment="1">
      <alignment horizontal="justify" vertical="top" wrapText="1"/>
    </xf>
    <xf numFmtId="2" fontId="2" fillId="0" borderId="5" xfId="0" applyNumberFormat="1" applyFont="1" applyFill="1" applyBorder="1" applyAlignment="1">
      <alignment horizontal="right" vertical="top" wrapText="1"/>
    </xf>
    <xf numFmtId="2" fontId="1" fillId="0" borderId="5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justify" vertical="top" wrapText="1"/>
    </xf>
    <xf numFmtId="2" fontId="1" fillId="0" borderId="4" xfId="0" applyNumberFormat="1" applyFont="1" applyFill="1" applyBorder="1" applyAlignment="1">
      <alignment horizontal="justify" vertical="top" wrapText="1"/>
    </xf>
    <xf numFmtId="2" fontId="1" fillId="0" borderId="6" xfId="0" applyNumberFormat="1" applyFont="1" applyFill="1" applyBorder="1" applyAlignment="1">
      <alignment horizontal="justify" vertical="top" wrapText="1"/>
    </xf>
    <xf numFmtId="2" fontId="8" fillId="0" borderId="0" xfId="0" applyNumberFormat="1" applyFont="1" applyFill="1"/>
    <xf numFmtId="0" fontId="0" fillId="0" borderId="0" xfId="0" applyFill="1"/>
    <xf numFmtId="2" fontId="1" fillId="2" borderId="5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justify" vertical="top" wrapText="1"/>
    </xf>
    <xf numFmtId="2" fontId="1" fillId="0" borderId="7" xfId="0" applyNumberFormat="1" applyFont="1" applyBorder="1" applyAlignment="1">
      <alignment horizontal="justify" vertical="top" wrapText="1"/>
    </xf>
    <xf numFmtId="2" fontId="1" fillId="2" borderId="3" xfId="0" applyNumberFormat="1" applyFont="1" applyFill="1" applyBorder="1" applyAlignment="1">
      <alignment horizontal="right" vertical="top" wrapText="1"/>
    </xf>
    <xf numFmtId="2" fontId="1" fillId="2" borderId="13" xfId="0" applyNumberFormat="1" applyFont="1" applyFill="1" applyBorder="1" applyAlignment="1">
      <alignment horizontal="right" vertical="top" wrapText="1"/>
    </xf>
    <xf numFmtId="2" fontId="2" fillId="0" borderId="4" xfId="0" applyNumberFormat="1" applyFont="1" applyBorder="1" applyAlignment="1">
      <alignment horizontal="justify" vertical="top" wrapText="1"/>
    </xf>
    <xf numFmtId="2" fontId="9" fillId="0" borderId="5" xfId="0" applyNumberFormat="1" applyFont="1" applyBorder="1" applyAlignment="1">
      <alignment horizontal="justify" vertical="top" wrapText="1"/>
    </xf>
    <xf numFmtId="2" fontId="9" fillId="0" borderId="9" xfId="0" applyNumberFormat="1" applyFont="1" applyBorder="1" applyAlignment="1">
      <alignment horizontal="justify" vertical="top" wrapText="1"/>
    </xf>
    <xf numFmtId="164" fontId="1" fillId="2" borderId="5" xfId="0" applyNumberFormat="1" applyFont="1" applyFill="1" applyBorder="1" applyAlignment="1">
      <alignment horizontal="right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1" fillId="0" borderId="5" xfId="0" applyNumberFormat="1" applyFont="1" applyBorder="1" applyAlignment="1">
      <alignment horizontal="justify" vertical="top" wrapText="1"/>
    </xf>
    <xf numFmtId="2" fontId="11" fillId="2" borderId="5" xfId="0" applyNumberFormat="1" applyFont="1" applyFill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9" xfId="0" applyNumberFormat="1" applyFont="1" applyFill="1" applyBorder="1" applyAlignment="1">
      <alignment horizontal="center" vertical="top" wrapText="1"/>
    </xf>
    <xf numFmtId="2" fontId="1" fillId="2" borderId="2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18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2" fontId="1" fillId="0" borderId="3" xfId="0" applyNumberFormat="1" applyFont="1" applyFill="1" applyBorder="1" applyAlignment="1">
      <alignment horizontal="center" wrapText="1"/>
    </xf>
    <xf numFmtId="2" fontId="1" fillId="0" borderId="9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right" vertical="top" wrapText="1"/>
    </xf>
    <xf numFmtId="0" fontId="1" fillId="0" borderId="17" xfId="0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9" fontId="1" fillId="2" borderId="9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righ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1" fillId="0" borderId="16" xfId="0" applyNumberFormat="1" applyFont="1" applyFill="1" applyBorder="1" applyAlignment="1">
      <alignment horizontal="right" vertical="top" wrapText="1"/>
    </xf>
    <xf numFmtId="2" fontId="1" fillId="0" borderId="9" xfId="0" applyNumberFormat="1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16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2" fontId="0" fillId="0" borderId="0" xfId="0" applyNumberFormat="1" applyAlignment="1">
      <alignment horizontal="left" wrapText="1"/>
    </xf>
    <xf numFmtId="2" fontId="13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8"/>
  <sheetViews>
    <sheetView tabSelected="1" workbookViewId="0">
      <selection activeCell="A2" sqref="A2:I2"/>
    </sheetView>
  </sheetViews>
  <sheetFormatPr defaultRowHeight="12.75" x14ac:dyDescent="0.2"/>
  <cols>
    <col min="1" max="1" width="44.7109375" customWidth="1"/>
    <col min="3" max="3" width="15.28515625" style="82" customWidth="1"/>
    <col min="4" max="4" width="14.28515625" style="36" customWidth="1"/>
    <col min="5" max="5" width="11.28515625" style="36" customWidth="1"/>
    <col min="6" max="6" width="9.28515625" style="36" customWidth="1"/>
    <col min="7" max="8" width="9.7109375" style="36" customWidth="1"/>
    <col min="9" max="9" width="16" style="36" customWidth="1"/>
  </cols>
  <sheetData>
    <row r="1" spans="1:10" ht="70.5" customHeight="1" x14ac:dyDescent="0.3">
      <c r="G1" s="155" t="s">
        <v>160</v>
      </c>
      <c r="H1" s="154"/>
      <c r="I1" s="154"/>
    </row>
    <row r="2" spans="1:10" ht="35.25" customHeight="1" x14ac:dyDescent="0.25">
      <c r="A2" s="109" t="s">
        <v>87</v>
      </c>
      <c r="B2" s="109"/>
      <c r="C2" s="109"/>
      <c r="D2" s="109"/>
      <c r="E2" s="109"/>
      <c r="F2" s="109"/>
      <c r="G2" s="109"/>
      <c r="H2" s="109"/>
      <c r="I2" s="109"/>
      <c r="J2" s="35"/>
    </row>
    <row r="3" spans="1:10" ht="15.75" x14ac:dyDescent="0.25">
      <c r="A3" s="110" t="s">
        <v>158</v>
      </c>
      <c r="B3" s="110"/>
      <c r="C3" s="110"/>
      <c r="D3" s="110"/>
      <c r="E3" s="110"/>
      <c r="F3" s="110"/>
      <c r="G3" s="110"/>
      <c r="H3" s="110"/>
      <c r="I3" s="110"/>
    </row>
    <row r="4" spans="1:10" ht="15.75" x14ac:dyDescent="0.25">
      <c r="A4" s="123" t="s">
        <v>0</v>
      </c>
      <c r="B4" s="123"/>
      <c r="C4" s="123"/>
      <c r="D4" s="123"/>
      <c r="E4" s="123"/>
      <c r="F4" s="123"/>
      <c r="G4" s="123"/>
      <c r="H4" s="123"/>
    </row>
    <row r="5" spans="1:10" ht="15.75" x14ac:dyDescent="0.25">
      <c r="A5" s="123" t="s">
        <v>1</v>
      </c>
      <c r="B5" s="123"/>
      <c r="C5" s="123"/>
      <c r="D5" s="123"/>
      <c r="E5" s="123"/>
      <c r="F5" s="123"/>
      <c r="G5" s="123"/>
      <c r="H5" s="123"/>
    </row>
    <row r="6" spans="1:10" ht="16.5" thickBot="1" x14ac:dyDescent="0.3">
      <c r="I6" s="37" t="s">
        <v>122</v>
      </c>
    </row>
    <row r="7" spans="1:10" ht="30" customHeight="1" x14ac:dyDescent="0.25">
      <c r="A7" s="120"/>
      <c r="B7" s="111" t="s">
        <v>2</v>
      </c>
      <c r="C7" s="83" t="s">
        <v>3</v>
      </c>
      <c r="D7" s="38" t="s">
        <v>3</v>
      </c>
      <c r="E7" s="38" t="s">
        <v>6</v>
      </c>
      <c r="F7" s="114" t="s">
        <v>8</v>
      </c>
      <c r="G7" s="115"/>
      <c r="H7" s="115"/>
      <c r="I7" s="116"/>
    </row>
    <row r="8" spans="1:10" ht="27" customHeight="1" thickBot="1" x14ac:dyDescent="0.3">
      <c r="A8" s="121"/>
      <c r="B8" s="112"/>
      <c r="C8" s="126" t="s">
        <v>4</v>
      </c>
      <c r="D8" s="124" t="s">
        <v>5</v>
      </c>
      <c r="E8" s="40" t="s">
        <v>7</v>
      </c>
      <c r="F8" s="117"/>
      <c r="G8" s="118"/>
      <c r="H8" s="118"/>
      <c r="I8" s="119"/>
    </row>
    <row r="9" spans="1:10" ht="15.75" x14ac:dyDescent="0.25">
      <c r="A9" s="121"/>
      <c r="B9" s="112"/>
      <c r="C9" s="126"/>
      <c r="D9" s="124"/>
      <c r="E9" s="41"/>
      <c r="F9" s="40" t="s">
        <v>9</v>
      </c>
      <c r="G9" s="40" t="s">
        <v>11</v>
      </c>
      <c r="H9" s="40" t="s">
        <v>12</v>
      </c>
      <c r="I9" s="39" t="s">
        <v>13</v>
      </c>
    </row>
    <row r="10" spans="1:10" ht="18" customHeight="1" thickBot="1" x14ac:dyDescent="0.3">
      <c r="A10" s="122"/>
      <c r="B10" s="113"/>
      <c r="C10" s="127"/>
      <c r="D10" s="125"/>
      <c r="E10" s="41"/>
      <c r="F10" s="40" t="s">
        <v>10</v>
      </c>
      <c r="G10" s="40" t="s">
        <v>10</v>
      </c>
      <c r="H10" s="40" t="s">
        <v>10</v>
      </c>
      <c r="I10" s="39" t="s">
        <v>10</v>
      </c>
    </row>
    <row r="11" spans="1:10" ht="16.5" thickBot="1" x14ac:dyDescent="0.25">
      <c r="A11" s="6" t="s">
        <v>14</v>
      </c>
      <c r="B11" s="128"/>
      <c r="C11" s="129"/>
      <c r="D11" s="129"/>
      <c r="E11" s="129"/>
      <c r="F11" s="129"/>
      <c r="G11" s="129"/>
      <c r="H11" s="129"/>
      <c r="I11" s="130"/>
    </row>
    <row r="12" spans="1:10" ht="32.25" thickBot="1" x14ac:dyDescent="0.3">
      <c r="A12" s="7" t="s">
        <v>15</v>
      </c>
      <c r="B12" s="25" t="s">
        <v>88</v>
      </c>
      <c r="C12" s="84">
        <v>0</v>
      </c>
      <c r="D12" s="75">
        <v>0</v>
      </c>
      <c r="E12" s="75">
        <v>0</v>
      </c>
      <c r="F12" s="75">
        <v>0</v>
      </c>
      <c r="G12" s="75">
        <v>0</v>
      </c>
      <c r="H12" s="75">
        <v>0</v>
      </c>
      <c r="I12" s="76">
        <v>0</v>
      </c>
    </row>
    <row r="13" spans="1:10" ht="16.5" thickBot="1" x14ac:dyDescent="0.3">
      <c r="A13" s="7" t="s">
        <v>16</v>
      </c>
      <c r="B13" s="25" t="s">
        <v>89</v>
      </c>
      <c r="C13" s="86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5">
        <v>0</v>
      </c>
    </row>
    <row r="14" spans="1:10" ht="16.5" thickBot="1" x14ac:dyDescent="0.3">
      <c r="A14" s="7" t="s">
        <v>17</v>
      </c>
      <c r="B14" s="25" t="s">
        <v>90</v>
      </c>
      <c r="C14" s="86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5">
        <v>0</v>
      </c>
    </row>
    <row r="15" spans="1:10" ht="32.25" thickBot="1" x14ac:dyDescent="0.3">
      <c r="A15" s="7" t="s">
        <v>18</v>
      </c>
      <c r="B15" s="25" t="s">
        <v>91</v>
      </c>
      <c r="C15" s="86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100">
        <v>0</v>
      </c>
    </row>
    <row r="16" spans="1:10" ht="48" thickBot="1" x14ac:dyDescent="0.3">
      <c r="A16" s="7" t="s">
        <v>19</v>
      </c>
      <c r="B16" s="25" t="s">
        <v>92</v>
      </c>
      <c r="C16" s="86">
        <v>22.4</v>
      </c>
      <c r="D16" s="42">
        <v>31.06</v>
      </c>
      <c r="E16" s="42">
        <v>30</v>
      </c>
      <c r="F16" s="42">
        <f>E16/4</f>
        <v>7.5</v>
      </c>
      <c r="G16" s="42">
        <f>E16/4</f>
        <v>7.5</v>
      </c>
      <c r="H16" s="42">
        <f>E16/4</f>
        <v>7.5</v>
      </c>
      <c r="I16" s="101">
        <f>E16/4</f>
        <v>7.5</v>
      </c>
    </row>
    <row r="17" spans="1:9" ht="16.5" thickBot="1" x14ac:dyDescent="0.3">
      <c r="A17" s="7" t="s">
        <v>20</v>
      </c>
      <c r="B17" s="25" t="s">
        <v>93</v>
      </c>
      <c r="C17" s="86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5">
        <v>0</v>
      </c>
    </row>
    <row r="18" spans="1:9" ht="16.5" thickBot="1" x14ac:dyDescent="0.3">
      <c r="A18" s="7" t="s">
        <v>21</v>
      </c>
      <c r="B18" s="25" t="s">
        <v>94</v>
      </c>
      <c r="C18" s="86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5">
        <v>0</v>
      </c>
    </row>
    <row r="19" spans="1:9" ht="39" customHeight="1" thickBot="1" x14ac:dyDescent="0.3">
      <c r="A19" s="7" t="s">
        <v>146</v>
      </c>
      <c r="B19" s="25" t="s">
        <v>95</v>
      </c>
      <c r="C19" s="86">
        <v>19092.77</v>
      </c>
      <c r="D19" s="42">
        <v>22092.5</v>
      </c>
      <c r="E19" s="42">
        <v>29805.45</v>
      </c>
      <c r="F19" s="42">
        <f>E19/4</f>
        <v>7451.3625000000002</v>
      </c>
      <c r="G19" s="42">
        <f>F19</f>
        <v>7451.3625000000002</v>
      </c>
      <c r="H19" s="42">
        <f>G19</f>
        <v>7451.3625000000002</v>
      </c>
      <c r="I19" s="45">
        <f>H19</f>
        <v>7451.3625000000002</v>
      </c>
    </row>
    <row r="20" spans="1:9" ht="16.5" thickBot="1" x14ac:dyDescent="0.3">
      <c r="A20" s="7" t="s">
        <v>152</v>
      </c>
      <c r="B20" s="25" t="s">
        <v>96</v>
      </c>
      <c r="C20" s="86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100">
        <v>0</v>
      </c>
    </row>
    <row r="21" spans="1:9" ht="16.5" thickBot="1" x14ac:dyDescent="0.3">
      <c r="A21" s="8" t="s">
        <v>22</v>
      </c>
      <c r="B21" s="77" t="s">
        <v>97</v>
      </c>
      <c r="C21" s="85">
        <f>C19+C16+C20</f>
        <v>19115.170000000002</v>
      </c>
      <c r="D21" s="85">
        <f>D19+D16+D20</f>
        <v>22123.56</v>
      </c>
      <c r="E21" s="44">
        <f>E19+E16</f>
        <v>29835.45</v>
      </c>
      <c r="F21" s="44">
        <f>F19+F16</f>
        <v>7458.8625000000002</v>
      </c>
      <c r="G21" s="44">
        <f>G19+G16</f>
        <v>7458.8625000000002</v>
      </c>
      <c r="H21" s="44">
        <f>H19+H16</f>
        <v>7458.8625000000002</v>
      </c>
      <c r="I21" s="79">
        <f>I19+I16</f>
        <v>7458.8625000000002</v>
      </c>
    </row>
    <row r="22" spans="1:9" ht="16.5" thickBot="1" x14ac:dyDescent="0.3">
      <c r="A22" s="8" t="s">
        <v>23</v>
      </c>
      <c r="B22" s="131"/>
      <c r="C22" s="132"/>
      <c r="D22" s="132"/>
      <c r="E22" s="132"/>
      <c r="F22" s="132"/>
      <c r="G22" s="132"/>
      <c r="H22" s="132"/>
      <c r="I22" s="133"/>
    </row>
    <row r="23" spans="1:9" ht="63.75" thickBot="1" x14ac:dyDescent="0.3">
      <c r="A23" s="11" t="s">
        <v>157</v>
      </c>
      <c r="B23" s="25" t="s">
        <v>98</v>
      </c>
      <c r="C23" s="95">
        <v>19102.87</v>
      </c>
      <c r="D23" s="94">
        <v>22109.46</v>
      </c>
      <c r="E23" s="106">
        <v>29821.05</v>
      </c>
      <c r="F23" s="96">
        <f>E23/4</f>
        <v>7455.2624999999998</v>
      </c>
      <c r="G23" s="96">
        <f>F23</f>
        <v>7455.2624999999998</v>
      </c>
      <c r="H23" s="96">
        <f>G23</f>
        <v>7455.2624999999998</v>
      </c>
      <c r="I23" s="97">
        <f>H23</f>
        <v>7455.2624999999998</v>
      </c>
    </row>
    <row r="24" spans="1:9" ht="15" x14ac:dyDescent="0.2">
      <c r="A24" s="12" t="s">
        <v>24</v>
      </c>
      <c r="B24" s="134" t="s">
        <v>99</v>
      </c>
      <c r="C24" s="139">
        <v>0</v>
      </c>
      <c r="D24" s="137">
        <v>0</v>
      </c>
      <c r="E24" s="137">
        <f>E26+E28+E29+E30+E31</f>
        <v>0</v>
      </c>
      <c r="F24" s="137">
        <f>F26+F28+F29+F30+F31</f>
        <v>0</v>
      </c>
      <c r="G24" s="137">
        <f>G26+G28+G29+G30+G31</f>
        <v>0</v>
      </c>
      <c r="H24" s="137">
        <f>H26+H28+H29+H30+H31</f>
        <v>0</v>
      </c>
      <c r="I24" s="137">
        <f>I26+I28+I29+I30+I31</f>
        <v>0</v>
      </c>
    </row>
    <row r="25" spans="1:9" ht="16.5" thickBot="1" x14ac:dyDescent="0.25">
      <c r="A25" s="11" t="s">
        <v>147</v>
      </c>
      <c r="B25" s="135"/>
      <c r="C25" s="140"/>
      <c r="D25" s="138"/>
      <c r="E25" s="138"/>
      <c r="F25" s="138"/>
      <c r="G25" s="138"/>
      <c r="H25" s="138"/>
      <c r="I25" s="138"/>
    </row>
    <row r="26" spans="1:9" ht="15.75" x14ac:dyDescent="0.2">
      <c r="A26" s="13" t="s">
        <v>25</v>
      </c>
      <c r="B26" s="134" t="s">
        <v>27</v>
      </c>
      <c r="C26" s="139">
        <v>0</v>
      </c>
      <c r="D26" s="137">
        <v>0</v>
      </c>
      <c r="E26" s="137">
        <v>0</v>
      </c>
      <c r="F26" s="137">
        <v>0</v>
      </c>
      <c r="G26" s="137">
        <v>0</v>
      </c>
      <c r="H26" s="137">
        <v>0</v>
      </c>
      <c r="I26" s="137">
        <v>0</v>
      </c>
    </row>
    <row r="27" spans="1:9" ht="15.75" thickBot="1" x14ac:dyDescent="0.25">
      <c r="A27" s="14" t="s">
        <v>26</v>
      </c>
      <c r="B27" s="135"/>
      <c r="C27" s="140"/>
      <c r="D27" s="138"/>
      <c r="E27" s="138"/>
      <c r="F27" s="138"/>
      <c r="G27" s="138"/>
      <c r="H27" s="138"/>
      <c r="I27" s="138"/>
    </row>
    <row r="28" spans="1:9" ht="16.5" thickBot="1" x14ac:dyDescent="0.3">
      <c r="A28" s="11" t="s">
        <v>28</v>
      </c>
      <c r="B28" s="25" t="s">
        <v>29</v>
      </c>
      <c r="C28" s="86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5">
        <v>0</v>
      </c>
    </row>
    <row r="29" spans="1:9" ht="16.5" thickBot="1" x14ac:dyDescent="0.3">
      <c r="A29" s="11" t="s">
        <v>30</v>
      </c>
      <c r="B29" s="25" t="s">
        <v>31</v>
      </c>
      <c r="C29" s="86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5">
        <v>0</v>
      </c>
    </row>
    <row r="30" spans="1:9" ht="16.5" thickBot="1" x14ac:dyDescent="0.3">
      <c r="A30" s="11" t="s">
        <v>32</v>
      </c>
      <c r="B30" s="25" t="s">
        <v>33</v>
      </c>
      <c r="C30" s="86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5">
        <v>0</v>
      </c>
    </row>
    <row r="31" spans="1:9" ht="32.25" thickBot="1" x14ac:dyDescent="0.3">
      <c r="A31" s="11" t="s">
        <v>34</v>
      </c>
      <c r="B31" s="25" t="s">
        <v>35</v>
      </c>
      <c r="C31" s="86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5">
        <v>0</v>
      </c>
    </row>
    <row r="32" spans="1:9" ht="16.5" thickBot="1" x14ac:dyDescent="0.3">
      <c r="A32" s="11" t="s">
        <v>36</v>
      </c>
      <c r="B32" s="25" t="s">
        <v>100</v>
      </c>
      <c r="C32" s="86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100">
        <v>0</v>
      </c>
    </row>
    <row r="33" spans="1:9" ht="16.5" thickBot="1" x14ac:dyDescent="0.3">
      <c r="A33" s="11" t="s">
        <v>37</v>
      </c>
      <c r="B33" s="25" t="s">
        <v>101</v>
      </c>
      <c r="C33" s="86">
        <v>7</v>
      </c>
      <c r="D33" s="105">
        <v>7</v>
      </c>
      <c r="E33" s="42">
        <v>8.3000000000000007</v>
      </c>
      <c r="F33" s="42">
        <f>E33/4</f>
        <v>2.0750000000000002</v>
      </c>
      <c r="G33" s="42">
        <f>E33/4</f>
        <v>2.0750000000000002</v>
      </c>
      <c r="H33" s="42">
        <f>E33/4</f>
        <v>2.0750000000000002</v>
      </c>
      <c r="I33" s="101">
        <f>E33/4</f>
        <v>2.0750000000000002</v>
      </c>
    </row>
    <row r="34" spans="1:9" ht="16.5" thickBot="1" x14ac:dyDescent="0.3">
      <c r="A34" s="11" t="s">
        <v>38</v>
      </c>
      <c r="B34" s="25" t="s">
        <v>102</v>
      </c>
      <c r="C34" s="86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5">
        <v>0</v>
      </c>
    </row>
    <row r="35" spans="1:9" ht="32.25" thickBot="1" x14ac:dyDescent="0.3">
      <c r="A35" s="11" t="s">
        <v>39</v>
      </c>
      <c r="B35" s="25" t="s">
        <v>103</v>
      </c>
      <c r="C35" s="86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5">
        <v>0</v>
      </c>
    </row>
    <row r="36" spans="1:9" ht="16.5" thickBot="1" x14ac:dyDescent="0.3">
      <c r="A36" s="15" t="s">
        <v>40</v>
      </c>
      <c r="B36" s="25" t="s">
        <v>104</v>
      </c>
      <c r="C36" s="86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100">
        <v>0</v>
      </c>
    </row>
    <row r="37" spans="1:9" ht="32.25" thickBot="1" x14ac:dyDescent="0.3">
      <c r="A37" s="11" t="s">
        <v>41</v>
      </c>
      <c r="B37" s="25" t="s">
        <v>105</v>
      </c>
      <c r="C37" s="86">
        <v>0.8</v>
      </c>
      <c r="D37" s="42">
        <v>1.1000000000000001</v>
      </c>
      <c r="E37" s="42">
        <v>1.1000000000000001</v>
      </c>
      <c r="F37" s="42">
        <f>E37/4</f>
        <v>0.27500000000000002</v>
      </c>
      <c r="G37" s="42">
        <f>E37/4</f>
        <v>0.27500000000000002</v>
      </c>
      <c r="H37" s="42">
        <f>E37/4</f>
        <v>0.27500000000000002</v>
      </c>
      <c r="I37" s="101">
        <f>E37/4</f>
        <v>0.27500000000000002</v>
      </c>
    </row>
    <row r="38" spans="1:9" ht="16.5" thickBot="1" x14ac:dyDescent="0.3">
      <c r="A38" s="8" t="s">
        <v>42</v>
      </c>
      <c r="B38" s="77" t="s">
        <v>106</v>
      </c>
      <c r="C38" s="85">
        <f>SUM(C23:C37)</f>
        <v>19110.669999999998</v>
      </c>
      <c r="D38" s="44">
        <f>SUM(D23:D37)</f>
        <v>22117.559999999998</v>
      </c>
      <c r="E38" s="44">
        <f>SUM(E23:E37)</f>
        <v>29830.449999999997</v>
      </c>
      <c r="F38" s="44">
        <f>F23+F24+F32+F33+F34+F35+F36+F37</f>
        <v>7457.6124999999993</v>
      </c>
      <c r="G38" s="44">
        <f>G23+G24+G32+G33+G34+G35+G36+G37</f>
        <v>7457.6124999999993</v>
      </c>
      <c r="H38" s="44">
        <f>H23+H24+H32+H33+H34+H35+H36+H37</f>
        <v>7457.6124999999993</v>
      </c>
      <c r="I38" s="79">
        <f>I23+I24+I32+I33+I34+I35+I36+I37</f>
        <v>7457.6124999999993</v>
      </c>
    </row>
    <row r="39" spans="1:9" ht="16.5" thickBot="1" x14ac:dyDescent="0.3">
      <c r="A39" s="8" t="s">
        <v>43</v>
      </c>
      <c r="B39" s="131"/>
      <c r="C39" s="132"/>
      <c r="D39" s="132"/>
      <c r="E39" s="132"/>
      <c r="F39" s="132"/>
      <c r="G39" s="132"/>
      <c r="H39" s="132"/>
      <c r="I39" s="133"/>
    </row>
    <row r="40" spans="1:9" ht="16.5" thickBot="1" x14ac:dyDescent="0.3">
      <c r="A40" s="16" t="s">
        <v>44</v>
      </c>
      <c r="B40" s="27" t="s">
        <v>107</v>
      </c>
      <c r="C40" s="87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69">
        <v>0</v>
      </c>
    </row>
    <row r="41" spans="1:9" ht="32.25" thickBot="1" x14ac:dyDescent="0.3">
      <c r="A41" s="17" t="s">
        <v>45</v>
      </c>
      <c r="B41" s="28" t="s">
        <v>108</v>
      </c>
      <c r="C41" s="88">
        <v>0</v>
      </c>
      <c r="D41" s="47">
        <v>0</v>
      </c>
      <c r="E41" s="47">
        <v>0</v>
      </c>
      <c r="F41" s="47">
        <v>0</v>
      </c>
      <c r="G41" s="47">
        <v>0</v>
      </c>
      <c r="H41" s="68">
        <v>0</v>
      </c>
      <c r="I41" s="70">
        <v>0</v>
      </c>
    </row>
    <row r="42" spans="1:9" ht="13.5" thickBot="1" x14ac:dyDescent="0.25"/>
    <row r="43" spans="1:9" ht="32.25" thickBot="1" x14ac:dyDescent="0.3">
      <c r="A43" s="19" t="s">
        <v>46</v>
      </c>
      <c r="B43" s="29" t="s">
        <v>110</v>
      </c>
      <c r="C43" s="48">
        <f t="shared" ref="C43:D43" si="0">C44</f>
        <v>4.500000000003638</v>
      </c>
      <c r="D43" s="48">
        <f t="shared" si="0"/>
        <v>6.000000000003638</v>
      </c>
      <c r="E43" s="48">
        <f>E44</f>
        <v>5.000000000003638</v>
      </c>
      <c r="F43" s="48">
        <f t="shared" ref="F43:F45" si="1">E43/4</f>
        <v>1.2500000000009095</v>
      </c>
      <c r="G43" s="48">
        <f t="shared" ref="G43:G45" si="2">E43/4</f>
        <v>1.2500000000009095</v>
      </c>
      <c r="H43" s="48">
        <f t="shared" ref="H43:H45" si="3">E43/4</f>
        <v>1.2500000000009095</v>
      </c>
      <c r="I43" s="49">
        <f t="shared" ref="I43:I45" si="4">E43/4</f>
        <v>1.2500000000009095</v>
      </c>
    </row>
    <row r="44" spans="1:9" ht="22.7" customHeight="1" thickBot="1" x14ac:dyDescent="0.3">
      <c r="A44" s="20" t="s">
        <v>47</v>
      </c>
      <c r="B44" s="25" t="s">
        <v>111</v>
      </c>
      <c r="C44" s="42">
        <f t="shared" ref="C44:D44" si="5">SUM(C45)</f>
        <v>4.500000000003638</v>
      </c>
      <c r="D44" s="42">
        <f t="shared" si="5"/>
        <v>6.000000000003638</v>
      </c>
      <c r="E44" s="42">
        <f>SUM(E45)</f>
        <v>5.000000000003638</v>
      </c>
      <c r="F44" s="42">
        <f>E44/4</f>
        <v>1.2500000000009095</v>
      </c>
      <c r="G44" s="42">
        <f t="shared" si="2"/>
        <v>1.2500000000009095</v>
      </c>
      <c r="H44" s="42">
        <f t="shared" si="3"/>
        <v>1.2500000000009095</v>
      </c>
      <c r="I44" s="45">
        <f t="shared" si="4"/>
        <v>1.2500000000009095</v>
      </c>
    </row>
    <row r="45" spans="1:9" ht="16.5" thickBot="1" x14ac:dyDescent="0.3">
      <c r="A45" s="21" t="s">
        <v>48</v>
      </c>
      <c r="B45" s="9" t="s">
        <v>49</v>
      </c>
      <c r="C45" s="85">
        <f>C21-C38</f>
        <v>4.500000000003638</v>
      </c>
      <c r="D45" s="44">
        <f>D21-D38</f>
        <v>6.000000000003638</v>
      </c>
      <c r="E45" s="44">
        <f>E21-E38</f>
        <v>5.000000000003638</v>
      </c>
      <c r="F45" s="44">
        <f t="shared" si="1"/>
        <v>1.2500000000009095</v>
      </c>
      <c r="G45" s="44">
        <f t="shared" si="2"/>
        <v>1.2500000000009095</v>
      </c>
      <c r="H45" s="44">
        <f t="shared" si="3"/>
        <v>1.2500000000009095</v>
      </c>
      <c r="I45" s="43">
        <f t="shared" si="4"/>
        <v>1.2500000000009095</v>
      </c>
    </row>
    <row r="46" spans="1:9" ht="16.5" thickBot="1" x14ac:dyDescent="0.3">
      <c r="A46" s="21" t="s">
        <v>50</v>
      </c>
      <c r="B46" s="9" t="s">
        <v>51</v>
      </c>
      <c r="C46" s="85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3">
        <v>0</v>
      </c>
    </row>
    <row r="47" spans="1:9" ht="16.5" thickBot="1" x14ac:dyDescent="0.25">
      <c r="A47" s="151" t="s">
        <v>52</v>
      </c>
      <c r="B47" s="152"/>
      <c r="C47" s="152"/>
      <c r="D47" s="152"/>
      <c r="E47" s="152"/>
      <c r="F47" s="152"/>
      <c r="G47" s="152"/>
      <c r="H47" s="152"/>
      <c r="I47" s="153"/>
    </row>
    <row r="48" spans="1:9" ht="32.25" thickBot="1" x14ac:dyDescent="0.3">
      <c r="A48" s="21" t="s">
        <v>53</v>
      </c>
      <c r="B48" s="30" t="s">
        <v>112</v>
      </c>
      <c r="C48" s="84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2">
        <v>0</v>
      </c>
    </row>
    <row r="49" spans="1:9" ht="32.25" thickBot="1" x14ac:dyDescent="0.3">
      <c r="A49" s="20" t="s">
        <v>54</v>
      </c>
      <c r="B49" s="26" t="s">
        <v>113</v>
      </c>
      <c r="C49" s="81">
        <v>0</v>
      </c>
      <c r="D49" s="51">
        <v>0</v>
      </c>
      <c r="E49" s="51">
        <v>0</v>
      </c>
      <c r="F49" s="53" t="s">
        <v>55</v>
      </c>
      <c r="G49" s="53" t="s">
        <v>55</v>
      </c>
      <c r="H49" s="53" t="s">
        <v>55</v>
      </c>
      <c r="I49" s="54" t="s">
        <v>55</v>
      </c>
    </row>
    <row r="50" spans="1:9" ht="16.5" thickBot="1" x14ac:dyDescent="0.3">
      <c r="A50" s="21" t="s">
        <v>56</v>
      </c>
      <c r="B50" s="30" t="s">
        <v>114</v>
      </c>
      <c r="C50" s="84">
        <v>0</v>
      </c>
      <c r="D50" s="51">
        <v>0</v>
      </c>
      <c r="E50" s="51">
        <v>0</v>
      </c>
      <c r="F50" s="53">
        <v>0</v>
      </c>
      <c r="G50" s="53">
        <v>0</v>
      </c>
      <c r="H50" s="53">
        <v>0</v>
      </c>
      <c r="I50" s="54">
        <v>0</v>
      </c>
    </row>
    <row r="51" spans="1:9" ht="32.25" thickBot="1" x14ac:dyDescent="0.3">
      <c r="A51" s="20" t="s">
        <v>57</v>
      </c>
      <c r="B51" s="26" t="s">
        <v>58</v>
      </c>
      <c r="C51" s="84">
        <v>0</v>
      </c>
      <c r="D51" s="50">
        <v>0</v>
      </c>
      <c r="E51" s="50">
        <v>0</v>
      </c>
      <c r="F51" s="55">
        <v>0</v>
      </c>
      <c r="G51" s="55">
        <v>0</v>
      </c>
      <c r="H51" s="55">
        <v>0</v>
      </c>
      <c r="I51" s="56">
        <v>0</v>
      </c>
    </row>
    <row r="52" spans="1:9" ht="16.5" thickBot="1" x14ac:dyDescent="0.3">
      <c r="A52" s="20" t="s">
        <v>59</v>
      </c>
      <c r="B52" s="26" t="s">
        <v>115</v>
      </c>
      <c r="C52" s="81">
        <v>0</v>
      </c>
      <c r="D52" s="51">
        <v>0</v>
      </c>
      <c r="E52" s="51">
        <v>0</v>
      </c>
      <c r="F52" s="53" t="s">
        <v>55</v>
      </c>
      <c r="G52" s="53" t="s">
        <v>55</v>
      </c>
      <c r="H52" s="53" t="s">
        <v>55</v>
      </c>
      <c r="I52" s="54" t="s">
        <v>55</v>
      </c>
    </row>
    <row r="53" spans="1:9" ht="16.5" thickBot="1" x14ac:dyDescent="0.3">
      <c r="A53" s="23" t="s">
        <v>60</v>
      </c>
      <c r="B53" s="31" t="s">
        <v>116</v>
      </c>
      <c r="C53" s="89">
        <v>0</v>
      </c>
      <c r="D53" s="57">
        <v>0</v>
      </c>
      <c r="E53" s="57">
        <v>0</v>
      </c>
      <c r="F53" s="58">
        <v>0</v>
      </c>
      <c r="G53" s="58">
        <v>0</v>
      </c>
      <c r="H53" s="58">
        <v>0</v>
      </c>
      <c r="I53" s="59">
        <v>0</v>
      </c>
    </row>
    <row r="54" spans="1:9" ht="16.5" thickBot="1" x14ac:dyDescent="0.3">
      <c r="A54" s="24" t="s">
        <v>61</v>
      </c>
      <c r="B54" s="32" t="s">
        <v>117</v>
      </c>
      <c r="C54" s="90">
        <v>0</v>
      </c>
      <c r="D54" s="60">
        <v>0</v>
      </c>
      <c r="E54" s="60">
        <v>0</v>
      </c>
      <c r="F54" s="61" t="s">
        <v>55</v>
      </c>
      <c r="G54" s="61" t="s">
        <v>55</v>
      </c>
      <c r="H54" s="61" t="s">
        <v>55</v>
      </c>
      <c r="I54" s="62" t="s">
        <v>55</v>
      </c>
    </row>
    <row r="55" spans="1:9" ht="16.5" thickBot="1" x14ac:dyDescent="0.25">
      <c r="A55" s="141" t="s">
        <v>62</v>
      </c>
      <c r="B55" s="142"/>
      <c r="C55" s="142"/>
      <c r="D55" s="142"/>
      <c r="E55" s="142"/>
      <c r="F55" s="142"/>
      <c r="G55" s="142"/>
      <c r="H55" s="142"/>
      <c r="I55" s="143"/>
    </row>
    <row r="56" spans="1:9" ht="48" thickBot="1" x14ac:dyDescent="0.3">
      <c r="A56" s="21" t="s">
        <v>63</v>
      </c>
      <c r="B56" s="30" t="s">
        <v>118</v>
      </c>
      <c r="C56" s="81">
        <v>0</v>
      </c>
      <c r="D56" s="51">
        <v>0</v>
      </c>
      <c r="E56" s="51">
        <v>0</v>
      </c>
      <c r="F56" s="51">
        <f>F57+F58+F59+F60+F61</f>
        <v>0</v>
      </c>
      <c r="G56" s="51">
        <f>G57+G58+G59+G60+G61</f>
        <v>0</v>
      </c>
      <c r="H56" s="51">
        <f>H57+H58+H59+H60+H61</f>
        <v>0</v>
      </c>
      <c r="I56" s="63">
        <f>I57+I58+I59+I60+I61</f>
        <v>0</v>
      </c>
    </row>
    <row r="57" spans="1:9" ht="16.5" thickBot="1" x14ac:dyDescent="0.3">
      <c r="A57" s="20" t="s">
        <v>64</v>
      </c>
      <c r="B57" s="10" t="s">
        <v>65</v>
      </c>
      <c r="C57" s="84">
        <v>0.4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63">
        <v>0</v>
      </c>
    </row>
    <row r="58" spans="1:9" ht="16.5" thickBot="1" x14ac:dyDescent="0.3">
      <c r="A58" s="20" t="s">
        <v>66</v>
      </c>
      <c r="B58" s="10" t="s">
        <v>67</v>
      </c>
      <c r="C58" s="84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63">
        <v>0</v>
      </c>
    </row>
    <row r="59" spans="1:9" ht="32.25" thickBot="1" x14ac:dyDescent="0.3">
      <c r="A59" s="20" t="s">
        <v>68</v>
      </c>
      <c r="B59" s="10" t="s">
        <v>69</v>
      </c>
      <c r="C59" s="84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63">
        <v>0</v>
      </c>
    </row>
    <row r="60" spans="1:9" ht="32.25" thickBot="1" x14ac:dyDescent="0.3">
      <c r="A60" s="20" t="s">
        <v>70</v>
      </c>
      <c r="B60" s="10" t="s">
        <v>71</v>
      </c>
      <c r="C60" s="84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63">
        <v>0</v>
      </c>
    </row>
    <row r="61" spans="1:9" ht="16.5" thickBot="1" x14ac:dyDescent="0.3">
      <c r="A61" s="71" t="s">
        <v>148</v>
      </c>
      <c r="B61" s="10" t="s">
        <v>72</v>
      </c>
      <c r="C61" s="84"/>
      <c r="D61" s="50"/>
      <c r="E61" s="50"/>
      <c r="F61" s="50"/>
      <c r="G61" s="50"/>
      <c r="H61" s="50"/>
      <c r="I61" s="63"/>
    </row>
    <row r="62" spans="1:9" ht="32.25" thickBot="1" x14ac:dyDescent="0.3">
      <c r="A62" s="21" t="s">
        <v>73</v>
      </c>
      <c r="B62" s="30" t="s">
        <v>119</v>
      </c>
      <c r="C62" s="81">
        <v>0</v>
      </c>
      <c r="D62" s="51">
        <v>0</v>
      </c>
      <c r="E62" s="51">
        <f>E63+E64+E65+E66</f>
        <v>0</v>
      </c>
      <c r="F62" s="51">
        <f>F63+F64+F65+F66</f>
        <v>0</v>
      </c>
      <c r="G62" s="51">
        <f>G63+G64+G65+G66</f>
        <v>0</v>
      </c>
      <c r="H62" s="51">
        <f>H63+H64+H65+H66</f>
        <v>0</v>
      </c>
      <c r="I62" s="63">
        <f>I63+I64+I65+I66</f>
        <v>0</v>
      </c>
    </row>
    <row r="63" spans="1:9" ht="48" thickBot="1" x14ac:dyDescent="0.3">
      <c r="A63" s="20" t="s">
        <v>74</v>
      </c>
      <c r="B63" s="10" t="s">
        <v>75</v>
      </c>
      <c r="C63" s="84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63">
        <v>0</v>
      </c>
    </row>
    <row r="64" spans="1:9" ht="16.5" thickBot="1" x14ac:dyDescent="0.3">
      <c r="A64" s="20" t="s">
        <v>76</v>
      </c>
      <c r="B64" s="10" t="s">
        <v>77</v>
      </c>
      <c r="C64" s="84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63">
        <v>0</v>
      </c>
    </row>
    <row r="65" spans="1:9" ht="16.5" thickBot="1" x14ac:dyDescent="0.3">
      <c r="A65" s="20" t="s">
        <v>78</v>
      </c>
      <c r="B65" s="10" t="s">
        <v>79</v>
      </c>
      <c r="C65" s="84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63">
        <v>0</v>
      </c>
    </row>
    <row r="66" spans="1:9" ht="16.5" thickBot="1" x14ac:dyDescent="0.3">
      <c r="A66" s="71" t="s">
        <v>80</v>
      </c>
      <c r="B66" s="10" t="s">
        <v>81</v>
      </c>
      <c r="C66" s="84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63">
        <v>0</v>
      </c>
    </row>
    <row r="67" spans="1:9" ht="16.5" thickBot="1" x14ac:dyDescent="0.3">
      <c r="A67" s="72" t="s">
        <v>82</v>
      </c>
      <c r="B67" s="33" t="s">
        <v>120</v>
      </c>
      <c r="C67" s="91">
        <v>0</v>
      </c>
      <c r="D67" s="64">
        <v>0</v>
      </c>
      <c r="E67" s="64">
        <v>0</v>
      </c>
      <c r="F67" s="51">
        <v>0</v>
      </c>
      <c r="G67" s="51">
        <v>0</v>
      </c>
      <c r="H67" s="51">
        <v>0</v>
      </c>
      <c r="I67" s="52">
        <v>0</v>
      </c>
    </row>
    <row r="68" spans="1:9" ht="16.5" thickBot="1" x14ac:dyDescent="0.3">
      <c r="A68" s="21" t="s">
        <v>83</v>
      </c>
      <c r="B68" s="30" t="s">
        <v>121</v>
      </c>
      <c r="C68" s="81">
        <v>0</v>
      </c>
      <c r="D68" s="51">
        <v>0</v>
      </c>
      <c r="E68" s="51">
        <f>E69+E70</f>
        <v>0</v>
      </c>
      <c r="F68" s="51">
        <f>F69+F70</f>
        <v>0</v>
      </c>
      <c r="G68" s="51">
        <f>G69+G70</f>
        <v>0</v>
      </c>
      <c r="H68" s="51">
        <f>H69+H70</f>
        <v>0</v>
      </c>
      <c r="I68" s="63">
        <f>I69+I70</f>
        <v>0</v>
      </c>
    </row>
    <row r="69" spans="1:9" ht="16.5" thickBot="1" x14ac:dyDescent="0.3">
      <c r="A69" s="20" t="s">
        <v>109</v>
      </c>
      <c r="B69" s="10" t="s">
        <v>84</v>
      </c>
      <c r="C69" s="84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63">
        <v>0</v>
      </c>
    </row>
    <row r="70" spans="1:9" ht="16.5" thickBot="1" x14ac:dyDescent="0.3">
      <c r="A70" s="20" t="s">
        <v>85</v>
      </c>
      <c r="B70" s="10" t="s">
        <v>86</v>
      </c>
      <c r="C70" s="84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63">
        <v>0</v>
      </c>
    </row>
    <row r="73" spans="1:9" s="34" customFormat="1" x14ac:dyDescent="0.2">
      <c r="A73" s="34" t="s">
        <v>149</v>
      </c>
      <c r="C73" s="92"/>
      <c r="D73" s="65" t="s">
        <v>150</v>
      </c>
      <c r="E73" s="65"/>
      <c r="F73" s="65"/>
      <c r="G73" s="65"/>
      <c r="H73" s="65"/>
      <c r="I73" s="65"/>
    </row>
    <row r="75" spans="1:9" ht="15.75" x14ac:dyDescent="0.25">
      <c r="A75" s="22"/>
      <c r="C75" s="93"/>
      <c r="D75"/>
      <c r="E75"/>
      <c r="F75"/>
      <c r="G75"/>
      <c r="H75"/>
      <c r="I75" s="22" t="s">
        <v>123</v>
      </c>
    </row>
    <row r="76" spans="1:9" ht="15.75" x14ac:dyDescent="0.25">
      <c r="A76" s="1"/>
      <c r="C76" s="123" t="s">
        <v>124</v>
      </c>
      <c r="D76" s="123"/>
      <c r="E76" s="123"/>
      <c r="F76" s="123"/>
      <c r="G76"/>
      <c r="H76"/>
      <c r="I76"/>
    </row>
    <row r="77" spans="1:9" ht="16.5" thickBot="1" x14ac:dyDescent="0.3">
      <c r="A77" s="1"/>
      <c r="C77" s="93"/>
      <c r="D77"/>
      <c r="E77"/>
      <c r="F77"/>
      <c r="G77"/>
      <c r="H77"/>
      <c r="I77" t="s">
        <v>122</v>
      </c>
    </row>
    <row r="78" spans="1:9" ht="32.25" thickBot="1" x14ac:dyDescent="0.3">
      <c r="A78" s="144"/>
      <c r="B78" s="111" t="s">
        <v>2</v>
      </c>
      <c r="C78" s="147" t="s">
        <v>125</v>
      </c>
      <c r="D78" s="111" t="s">
        <v>126</v>
      </c>
      <c r="E78" s="2" t="s">
        <v>6</v>
      </c>
      <c r="F78" s="131" t="s">
        <v>8</v>
      </c>
      <c r="G78" s="132"/>
      <c r="H78" s="132"/>
      <c r="I78" s="136"/>
    </row>
    <row r="79" spans="1:9" ht="15.75" x14ac:dyDescent="0.25">
      <c r="A79" s="145"/>
      <c r="B79" s="112"/>
      <c r="C79" s="148"/>
      <c r="D79" s="112"/>
      <c r="E79" s="3" t="s">
        <v>7</v>
      </c>
      <c r="F79" s="3" t="s">
        <v>9</v>
      </c>
      <c r="G79" s="3" t="s">
        <v>11</v>
      </c>
      <c r="H79" s="3" t="s">
        <v>12</v>
      </c>
      <c r="I79" s="5" t="s">
        <v>13</v>
      </c>
    </row>
    <row r="80" spans="1:9" ht="16.5" thickBot="1" x14ac:dyDescent="0.3">
      <c r="A80" s="146"/>
      <c r="B80" s="113"/>
      <c r="C80" s="149"/>
      <c r="D80" s="113"/>
      <c r="E80" s="4"/>
      <c r="F80" s="3" t="s">
        <v>127</v>
      </c>
      <c r="G80" s="3" t="s">
        <v>127</v>
      </c>
      <c r="H80" s="3" t="s">
        <v>127</v>
      </c>
      <c r="I80" s="5" t="s">
        <v>127</v>
      </c>
    </row>
    <row r="81" spans="1:9" ht="32.25" thickBot="1" x14ac:dyDescent="0.3">
      <c r="A81" s="24" t="s">
        <v>156</v>
      </c>
      <c r="B81" s="32" t="s">
        <v>88</v>
      </c>
      <c r="C81" s="102">
        <v>5900</v>
      </c>
      <c r="D81" s="102">
        <v>9110.2199999999993</v>
      </c>
      <c r="E81" s="102">
        <f>E82+E83+E84</f>
        <v>15708.4</v>
      </c>
      <c r="F81" s="60">
        <f t="shared" ref="F81:F89" si="6">E81/4</f>
        <v>3927.1</v>
      </c>
      <c r="G81" s="60">
        <f t="shared" ref="G81:G89" si="7">E81/4</f>
        <v>3927.1</v>
      </c>
      <c r="H81" s="60">
        <f t="shared" ref="H81:H89" si="8">E81/4</f>
        <v>3927.1</v>
      </c>
      <c r="I81" s="80">
        <f t="shared" ref="I81:I89" si="9">E81/4</f>
        <v>3927.1</v>
      </c>
    </row>
    <row r="82" spans="1:9" ht="94.9" customHeight="1" thickBot="1" x14ac:dyDescent="0.3">
      <c r="A82" s="20" t="s">
        <v>159</v>
      </c>
      <c r="B82" s="26" t="s">
        <v>128</v>
      </c>
      <c r="C82" s="81">
        <v>3100</v>
      </c>
      <c r="D82" s="81">
        <v>5758.22</v>
      </c>
      <c r="E82" s="50">
        <v>12150.4</v>
      </c>
      <c r="F82" s="51">
        <f t="shared" si="6"/>
        <v>3037.6</v>
      </c>
      <c r="G82" s="51">
        <f t="shared" si="7"/>
        <v>3037.6</v>
      </c>
      <c r="H82" s="51">
        <f t="shared" si="8"/>
        <v>3037.6</v>
      </c>
      <c r="I82" s="98">
        <f t="shared" si="9"/>
        <v>3037.6</v>
      </c>
    </row>
    <row r="83" spans="1:9" ht="16.5" thickBot="1" x14ac:dyDescent="0.3">
      <c r="A83" s="66" t="s">
        <v>153</v>
      </c>
      <c r="B83" s="26" t="s">
        <v>129</v>
      </c>
      <c r="C83" s="81">
        <v>1300</v>
      </c>
      <c r="D83" s="81">
        <v>1416</v>
      </c>
      <c r="E83" s="50">
        <v>1368</v>
      </c>
      <c r="F83" s="51">
        <f t="shared" si="6"/>
        <v>342</v>
      </c>
      <c r="G83" s="51">
        <f t="shared" si="7"/>
        <v>342</v>
      </c>
      <c r="H83" s="51">
        <f t="shared" si="8"/>
        <v>342</v>
      </c>
      <c r="I83" s="80">
        <f t="shared" si="9"/>
        <v>342</v>
      </c>
    </row>
    <row r="84" spans="1:9" ht="16.5" thickBot="1" x14ac:dyDescent="0.3">
      <c r="A84" s="66" t="s">
        <v>154</v>
      </c>
      <c r="B84" s="26" t="s">
        <v>155</v>
      </c>
      <c r="C84" s="81">
        <v>1500</v>
      </c>
      <c r="D84" s="81">
        <v>1936</v>
      </c>
      <c r="E84" s="50">
        <v>2190</v>
      </c>
      <c r="F84" s="51">
        <f t="shared" si="6"/>
        <v>547.5</v>
      </c>
      <c r="G84" s="51">
        <f t="shared" si="7"/>
        <v>547.5</v>
      </c>
      <c r="H84" s="51">
        <f t="shared" si="8"/>
        <v>547.5</v>
      </c>
      <c r="I84" s="99">
        <f t="shared" si="9"/>
        <v>547.5</v>
      </c>
    </row>
    <row r="85" spans="1:9" ht="18" customHeight="1" thickBot="1" x14ac:dyDescent="0.3">
      <c r="A85" s="20" t="s">
        <v>130</v>
      </c>
      <c r="B85" s="26" t="s">
        <v>89</v>
      </c>
      <c r="C85" s="81">
        <v>9994.6</v>
      </c>
      <c r="D85" s="81">
        <v>10656.02</v>
      </c>
      <c r="E85" s="50">
        <v>11568.912</v>
      </c>
      <c r="F85" s="51">
        <f t="shared" si="6"/>
        <v>2892.2280000000001</v>
      </c>
      <c r="G85" s="51">
        <f t="shared" si="7"/>
        <v>2892.2280000000001</v>
      </c>
      <c r="H85" s="51">
        <f t="shared" si="8"/>
        <v>2892.2280000000001</v>
      </c>
      <c r="I85" s="80">
        <f t="shared" si="9"/>
        <v>2892.2280000000001</v>
      </c>
    </row>
    <row r="86" spans="1:9" ht="16.5" thickBot="1" x14ac:dyDescent="0.3">
      <c r="A86" s="20" t="s">
        <v>131</v>
      </c>
      <c r="B86" s="26" t="s">
        <v>90</v>
      </c>
      <c r="C86" s="81">
        <v>2198.94</v>
      </c>
      <c r="D86" s="81">
        <v>2344.3200000000002</v>
      </c>
      <c r="E86" s="50">
        <v>2545.136</v>
      </c>
      <c r="F86" s="51">
        <f t="shared" si="6"/>
        <v>636.28399999999999</v>
      </c>
      <c r="G86" s="51">
        <f t="shared" si="7"/>
        <v>636.28399999999999</v>
      </c>
      <c r="H86" s="51">
        <f t="shared" si="8"/>
        <v>636.28399999999999</v>
      </c>
      <c r="I86" s="52">
        <f t="shared" si="9"/>
        <v>636.28399999999999</v>
      </c>
    </row>
    <row r="87" spans="1:9" s="74" customFormat="1" ht="16.5" thickBot="1" x14ac:dyDescent="0.3">
      <c r="A87" s="71" t="s">
        <v>132</v>
      </c>
      <c r="B87" s="25" t="s">
        <v>91</v>
      </c>
      <c r="C87" s="81">
        <v>700</v>
      </c>
      <c r="D87" s="81">
        <v>1000</v>
      </c>
      <c r="E87" s="108">
        <v>1500</v>
      </c>
      <c r="F87" s="73">
        <f t="shared" si="6"/>
        <v>375</v>
      </c>
      <c r="G87" s="73">
        <f t="shared" si="7"/>
        <v>375</v>
      </c>
      <c r="H87" s="73">
        <f t="shared" si="8"/>
        <v>375</v>
      </c>
      <c r="I87" s="78">
        <f t="shared" si="9"/>
        <v>375</v>
      </c>
    </row>
    <row r="88" spans="1:9" ht="16.5" thickBot="1" x14ac:dyDescent="0.3">
      <c r="A88" s="20" t="s">
        <v>133</v>
      </c>
      <c r="B88" s="26" t="s">
        <v>92</v>
      </c>
      <c r="C88" s="81">
        <v>7</v>
      </c>
      <c r="D88" s="81">
        <v>7</v>
      </c>
      <c r="E88" s="107">
        <v>8</v>
      </c>
      <c r="F88" s="51">
        <f t="shared" si="6"/>
        <v>2</v>
      </c>
      <c r="G88" s="51">
        <f t="shared" si="7"/>
        <v>2</v>
      </c>
      <c r="H88" s="51">
        <f t="shared" si="8"/>
        <v>2</v>
      </c>
      <c r="I88" s="80">
        <f t="shared" si="9"/>
        <v>2</v>
      </c>
    </row>
    <row r="89" spans="1:9" ht="32.25" thickBot="1" x14ac:dyDescent="0.25">
      <c r="A89" s="7" t="s">
        <v>134</v>
      </c>
      <c r="B89" s="67" t="s">
        <v>93</v>
      </c>
      <c r="C89" s="103">
        <f>C81+C85+C86+C87+C88</f>
        <v>18800.54</v>
      </c>
      <c r="D89" s="103">
        <f>D81+D85+D86+D87+D88</f>
        <v>23117.559999999998</v>
      </c>
      <c r="E89" s="103">
        <f>E81+E85+E86+E87+E88</f>
        <v>31330.447999999997</v>
      </c>
      <c r="F89" s="103">
        <f t="shared" si="6"/>
        <v>7832.6119999999992</v>
      </c>
      <c r="G89" s="103">
        <f t="shared" si="7"/>
        <v>7832.6119999999992</v>
      </c>
      <c r="H89" s="103">
        <f t="shared" si="8"/>
        <v>7832.6119999999992</v>
      </c>
      <c r="I89" s="104">
        <f t="shared" si="9"/>
        <v>7832.6119999999992</v>
      </c>
    </row>
    <row r="91" spans="1:9" s="34" customFormat="1" x14ac:dyDescent="0.2">
      <c r="A91" s="34" t="s">
        <v>149</v>
      </c>
      <c r="C91" s="92"/>
      <c r="D91" s="65" t="s">
        <v>151</v>
      </c>
      <c r="E91" s="65"/>
      <c r="F91" s="65"/>
      <c r="G91" s="65"/>
      <c r="H91" s="65"/>
      <c r="I91" s="65"/>
    </row>
    <row r="92" spans="1:9" ht="1.5" customHeight="1" x14ac:dyDescent="0.2"/>
    <row r="93" spans="1:9" ht="15.75" x14ac:dyDescent="0.25">
      <c r="A93" s="18"/>
      <c r="C93" s="93"/>
      <c r="D93"/>
      <c r="E93"/>
      <c r="F93"/>
      <c r="G93"/>
      <c r="H93"/>
      <c r="I93" s="18" t="s">
        <v>135</v>
      </c>
    </row>
    <row r="94" spans="1:9" ht="15.75" x14ac:dyDescent="0.25">
      <c r="A94" s="1"/>
      <c r="C94" s="123" t="s">
        <v>136</v>
      </c>
      <c r="D94" s="123"/>
      <c r="E94" s="123"/>
      <c r="F94"/>
      <c r="G94"/>
      <c r="H94"/>
      <c r="I94"/>
    </row>
    <row r="95" spans="1:9" ht="16.5" thickBot="1" x14ac:dyDescent="0.3">
      <c r="A95" s="150" t="s">
        <v>137</v>
      </c>
      <c r="B95" s="150"/>
      <c r="C95" s="150"/>
      <c r="D95" s="150"/>
      <c r="E95" s="150"/>
      <c r="F95" s="150"/>
      <c r="G95" s="150"/>
      <c r="H95" s="150"/>
      <c r="I95" s="150"/>
    </row>
    <row r="96" spans="1:9" ht="32.25" thickBot="1" x14ac:dyDescent="0.3">
      <c r="A96" s="144"/>
      <c r="B96" s="111" t="s">
        <v>2</v>
      </c>
      <c r="C96" s="147" t="s">
        <v>125</v>
      </c>
      <c r="D96" s="111" t="s">
        <v>126</v>
      </c>
      <c r="E96" s="2" t="s">
        <v>6</v>
      </c>
      <c r="F96" s="131" t="s">
        <v>8</v>
      </c>
      <c r="G96" s="132"/>
      <c r="H96" s="132"/>
      <c r="I96" s="136"/>
    </row>
    <row r="97" spans="1:9" ht="15.75" x14ac:dyDescent="0.25">
      <c r="A97" s="145"/>
      <c r="B97" s="112"/>
      <c r="C97" s="148"/>
      <c r="D97" s="112"/>
      <c r="E97" s="3" t="s">
        <v>7</v>
      </c>
      <c r="F97" s="3" t="s">
        <v>9</v>
      </c>
      <c r="G97" s="3" t="s">
        <v>11</v>
      </c>
      <c r="H97" s="3" t="s">
        <v>12</v>
      </c>
      <c r="I97" s="5" t="s">
        <v>13</v>
      </c>
    </row>
    <row r="98" spans="1:9" ht="16.5" thickBot="1" x14ac:dyDescent="0.3">
      <c r="A98" s="146"/>
      <c r="B98" s="113"/>
      <c r="C98" s="149"/>
      <c r="D98" s="113"/>
      <c r="E98" s="4"/>
      <c r="F98" s="3" t="s">
        <v>10</v>
      </c>
      <c r="G98" s="3" t="s">
        <v>10</v>
      </c>
      <c r="H98" s="3" t="s">
        <v>10</v>
      </c>
      <c r="I98" s="5" t="s">
        <v>10</v>
      </c>
    </row>
    <row r="99" spans="1:9" ht="32.25" thickBot="1" x14ac:dyDescent="0.3">
      <c r="A99" s="19" t="s">
        <v>138</v>
      </c>
      <c r="B99" s="32" t="s">
        <v>88</v>
      </c>
      <c r="C99" s="90">
        <v>0</v>
      </c>
      <c r="D99" s="60">
        <v>0</v>
      </c>
      <c r="E99" s="60">
        <f>E100+E101+E102+E103+E104+E105+E106</f>
        <v>0</v>
      </c>
      <c r="F99" s="60">
        <f>F100+F101+F102+F103+F104+F105+F106</f>
        <v>0</v>
      </c>
      <c r="G99" s="60">
        <f>G100+G101+G102+G103+G104+G105+G106</f>
        <v>0</v>
      </c>
      <c r="H99" s="60">
        <f>H100+H101+H102+H103+H104+H105+H106</f>
        <v>0</v>
      </c>
      <c r="I99" s="80">
        <f>I100+I101+I102+I103+I104+I105+I106</f>
        <v>0</v>
      </c>
    </row>
    <row r="100" spans="1:9" ht="16.5" thickBot="1" x14ac:dyDescent="0.3">
      <c r="A100" s="66" t="s">
        <v>139</v>
      </c>
      <c r="B100" s="26" t="s">
        <v>89</v>
      </c>
      <c r="C100" s="81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2">
        <v>0</v>
      </c>
    </row>
    <row r="101" spans="1:9" ht="32.25" thickBot="1" x14ac:dyDescent="0.3">
      <c r="A101" s="66" t="s">
        <v>140</v>
      </c>
      <c r="B101" s="26" t="s">
        <v>90</v>
      </c>
      <c r="C101" s="81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2">
        <v>0</v>
      </c>
    </row>
    <row r="102" spans="1:9" ht="32.25" thickBot="1" x14ac:dyDescent="0.3">
      <c r="A102" s="66" t="s">
        <v>141</v>
      </c>
      <c r="B102" s="26" t="s">
        <v>91</v>
      </c>
      <c r="C102" s="81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2">
        <v>0</v>
      </c>
    </row>
    <row r="103" spans="1:9" ht="32.25" thickBot="1" x14ac:dyDescent="0.3">
      <c r="A103" s="66" t="s">
        <v>142</v>
      </c>
      <c r="B103" s="26" t="s">
        <v>92</v>
      </c>
      <c r="C103" s="81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2">
        <v>0</v>
      </c>
    </row>
    <row r="104" spans="1:9" ht="48" thickBot="1" x14ac:dyDescent="0.3">
      <c r="A104" s="66" t="s">
        <v>143</v>
      </c>
      <c r="B104" s="26" t="s">
        <v>93</v>
      </c>
      <c r="C104" s="81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2">
        <v>0</v>
      </c>
    </row>
    <row r="105" spans="1:9" ht="16.5" thickBot="1" x14ac:dyDescent="0.3">
      <c r="A105" s="66" t="s">
        <v>144</v>
      </c>
      <c r="B105" s="26" t="s">
        <v>94</v>
      </c>
      <c r="C105" s="81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2">
        <v>0</v>
      </c>
    </row>
    <row r="106" spans="1:9" ht="21" customHeight="1" thickBot="1" x14ac:dyDescent="0.3">
      <c r="A106" s="66" t="s">
        <v>145</v>
      </c>
      <c r="B106" s="26" t="s">
        <v>95</v>
      </c>
      <c r="C106" s="81"/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2">
        <v>0</v>
      </c>
    </row>
    <row r="108" spans="1:9" s="34" customFormat="1" x14ac:dyDescent="0.2">
      <c r="A108" s="34" t="s">
        <v>149</v>
      </c>
      <c r="C108" s="92"/>
      <c r="D108" s="65" t="s">
        <v>151</v>
      </c>
      <c r="E108" s="65"/>
      <c r="F108" s="65"/>
      <c r="G108" s="65"/>
      <c r="H108" s="65"/>
      <c r="I108" s="65"/>
    </row>
  </sheetData>
  <mergeCells count="44">
    <mergeCell ref="G1:I1"/>
    <mergeCell ref="A47:I47"/>
    <mergeCell ref="H26:H27"/>
    <mergeCell ref="D26:D27"/>
    <mergeCell ref="C26:C27"/>
    <mergeCell ref="H24:H25"/>
    <mergeCell ref="I24:I25"/>
    <mergeCell ref="F24:F25"/>
    <mergeCell ref="G24:G25"/>
    <mergeCell ref="E26:E27"/>
    <mergeCell ref="A96:A98"/>
    <mergeCell ref="B96:B98"/>
    <mergeCell ref="C96:C98"/>
    <mergeCell ref="B78:B80"/>
    <mergeCell ref="C78:C80"/>
    <mergeCell ref="A78:A80"/>
    <mergeCell ref="A95:I95"/>
    <mergeCell ref="C94:E94"/>
    <mergeCell ref="F78:I78"/>
    <mergeCell ref="B11:I11"/>
    <mergeCell ref="D96:D98"/>
    <mergeCell ref="B22:I22"/>
    <mergeCell ref="B24:B25"/>
    <mergeCell ref="F96:I96"/>
    <mergeCell ref="D78:D80"/>
    <mergeCell ref="G26:G27"/>
    <mergeCell ref="C24:C25"/>
    <mergeCell ref="D24:D25"/>
    <mergeCell ref="B26:B27"/>
    <mergeCell ref="E24:E25"/>
    <mergeCell ref="C76:F76"/>
    <mergeCell ref="I26:I27"/>
    <mergeCell ref="F26:F27"/>
    <mergeCell ref="A55:I55"/>
    <mergeCell ref="B39:I39"/>
    <mergeCell ref="A2:I2"/>
    <mergeCell ref="A3:I3"/>
    <mergeCell ref="B7:B10"/>
    <mergeCell ref="F7:I8"/>
    <mergeCell ref="A7:A10"/>
    <mergeCell ref="A4:H4"/>
    <mergeCell ref="A5:H5"/>
    <mergeCell ref="D8:D10"/>
    <mergeCell ref="C8:C10"/>
  </mergeCells>
  <phoneticPr fontId="0" type="noConversion"/>
  <pageMargins left="1.1811023622047245" right="0.39370078740157483" top="0.78740157480314965" bottom="0.59055118110236227" header="0.51181102362204722" footer="0.51181102362204722"/>
  <pageSetup paperSize="9" scale="62" fitToHeight="0" orientation="portrait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МР</cp:lastModifiedBy>
  <cp:lastPrinted>2026-09-16T05:18:34Z</cp:lastPrinted>
  <dcterms:created xsi:type="dcterms:W3CDTF">1996-10-08T23:32:33Z</dcterms:created>
  <dcterms:modified xsi:type="dcterms:W3CDTF">2026-09-16T05:18:54Z</dcterms:modified>
</cp:coreProperties>
</file>