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абон.плата на рік" sheetId="1" r:id="rId1"/>
  </sheets>
  <calcPr calcId="145621"/>
</workbook>
</file>

<file path=xl/calcChain.xml><?xml version="1.0" encoding="utf-8"?>
<calcChain xmlns="http://schemas.openxmlformats.org/spreadsheetml/2006/main">
  <c r="D16" i="1" l="1"/>
  <c r="E16" i="1" s="1"/>
  <c r="D10" i="1"/>
  <c r="D12" i="1"/>
  <c r="D14" i="1"/>
  <c r="D15" i="1"/>
  <c r="D17" i="1"/>
  <c r="D8" i="1"/>
  <c r="D9" i="1"/>
  <c r="D7" i="1"/>
  <c r="E15" i="1" l="1"/>
  <c r="E9" i="1"/>
  <c r="E11" i="1" l="1"/>
  <c r="E12" i="1"/>
  <c r="C13" i="1"/>
  <c r="E17" i="1"/>
  <c r="E10" i="1"/>
  <c r="E14" i="1"/>
  <c r="C19" i="1" l="1"/>
  <c r="D13" i="1"/>
  <c r="D19" i="1" s="1"/>
  <c r="D23" i="1" s="1"/>
  <c r="D29" i="1" s="1"/>
  <c r="D21" i="1" l="1"/>
  <c r="D24" i="1"/>
  <c r="E13" i="1"/>
  <c r="E19" i="1" s="1"/>
  <c r="E23" i="1" s="1"/>
  <c r="D25" i="1" l="1"/>
  <c r="D31" i="1" s="1"/>
  <c r="D30" i="1" s="1"/>
  <c r="E29" i="1"/>
  <c r="E21" i="1" l="1"/>
  <c r="E24" i="1"/>
  <c r="E25" i="1" l="1"/>
  <c r="E31" i="1" s="1"/>
  <c r="E30" i="1" s="1"/>
</calcChain>
</file>

<file path=xl/sharedStrings.xml><?xml version="1.0" encoding="utf-8"?>
<sst xmlns="http://schemas.openxmlformats.org/spreadsheetml/2006/main" count="35" uniqueCount="33">
  <si>
    <t>№ з/п</t>
  </si>
  <si>
    <t>Розрахунок</t>
  </si>
  <si>
    <t>централізованого 
водопостачання</t>
  </si>
  <si>
    <t>централізованого 
водовідведення</t>
  </si>
  <si>
    <t>Статті витрат</t>
  </si>
  <si>
    <t>Витрати на оплату праці</t>
  </si>
  <si>
    <t>ЄСВ</t>
  </si>
  <si>
    <t>Послуги банку за перерахування плати за спожиті послуги</t>
  </si>
  <si>
    <t>Амортизація</t>
  </si>
  <si>
    <t>Електроенергія</t>
  </si>
  <si>
    <t>Оплата інформаційної діяльності</t>
  </si>
  <si>
    <t>Інші витрати</t>
  </si>
  <si>
    <t>Обслуговування касового апарату</t>
  </si>
  <si>
    <t>інші витрати</t>
  </si>
  <si>
    <t>Канцтовари та папір</t>
  </si>
  <si>
    <t>Кількість абонентів</t>
  </si>
  <si>
    <t>ПДВ</t>
  </si>
  <si>
    <t>Плата з розрахунку на 1 абонента без ПДВ</t>
  </si>
  <si>
    <t>Витрати на абонентське обслуговування 
 без врахування витрат на обслуговування та заміну комерційних приладів обліку води , тис.грн.</t>
  </si>
  <si>
    <t>Всього витрат на рік з ПДВ</t>
  </si>
  <si>
    <t>Всього витрат на місяць з ПДВ</t>
  </si>
  <si>
    <t>плати за абонентське обслуговування в розрахунку на одного абонента ДП " Рогатин- Водоканал"  для послуг з централізованого водопостачання та централізованого водовідведення, що надаються споживачам  за індивідуальним договором про надання послуг з централізованого водопостачання та централізованого водовідведення</t>
  </si>
  <si>
    <t>супровід програмного забезпечення</t>
  </si>
  <si>
    <t>Директор</t>
  </si>
  <si>
    <t>Головний бухгалтер</t>
  </si>
  <si>
    <t>А. І. Рижан</t>
  </si>
  <si>
    <t>О. Н. Сас</t>
  </si>
  <si>
    <t>Всього витрат на рік</t>
  </si>
  <si>
    <t>Всього витрат на місяць</t>
  </si>
  <si>
    <t xml:space="preserve">Плата з розрахунку на 1 абонента </t>
  </si>
  <si>
    <t>Економіст</t>
  </si>
  <si>
    <t>Н. М. Турчин</t>
  </si>
  <si>
    <t>Додаток до наказу по підприємству № 26  від 29 березня 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</si>
</sst>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center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2" fontId="5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G3" sqref="G3"/>
    </sheetView>
  </sheetViews>
  <sheetFormatPr defaultRowHeight="15" outlineLevelCol="1" x14ac:dyDescent="0.25"/>
  <cols>
    <col min="1" max="1" width="4" customWidth="1"/>
    <col min="2" max="2" width="47.5703125" customWidth="1"/>
    <col min="3" max="3" width="15.42578125" hidden="1" customWidth="1" outlineLevel="1"/>
    <col min="4" max="4" width="15" bestFit="1" customWidth="1" collapsed="1"/>
    <col min="5" max="5" width="20.42578125" customWidth="1"/>
  </cols>
  <sheetData>
    <row r="1" spans="1:6" ht="36.75" customHeight="1" x14ac:dyDescent="0.25">
      <c r="D1" s="15" t="s">
        <v>32</v>
      </c>
      <c r="E1" s="15"/>
    </row>
    <row r="2" spans="1:6" x14ac:dyDescent="0.25">
      <c r="A2" s="20" t="s">
        <v>1</v>
      </c>
      <c r="B2" s="20"/>
      <c r="C2" s="20"/>
      <c r="D2" s="20"/>
      <c r="E2" s="20"/>
    </row>
    <row r="3" spans="1:6" ht="71.25" customHeight="1" x14ac:dyDescent="0.25">
      <c r="A3" s="19" t="s">
        <v>21</v>
      </c>
      <c r="B3" s="19"/>
      <c r="C3" s="19"/>
      <c r="D3" s="19"/>
      <c r="E3" s="19"/>
      <c r="F3" s="13"/>
    </row>
    <row r="5" spans="1:6" ht="78" customHeight="1" x14ac:dyDescent="0.25">
      <c r="A5" s="18" t="s">
        <v>0</v>
      </c>
      <c r="B5" s="17" t="s">
        <v>4</v>
      </c>
      <c r="C5" s="12"/>
      <c r="D5" s="16" t="s">
        <v>18</v>
      </c>
      <c r="E5" s="16"/>
    </row>
    <row r="6" spans="1:6" ht="26.25" x14ac:dyDescent="0.25">
      <c r="A6" s="18"/>
      <c r="B6" s="17"/>
      <c r="C6" s="12"/>
      <c r="D6" s="2" t="s">
        <v>2</v>
      </c>
      <c r="E6" s="2" t="s">
        <v>3</v>
      </c>
    </row>
    <row r="7" spans="1:6" x14ac:dyDescent="0.25">
      <c r="A7" s="1"/>
      <c r="B7" s="1" t="s">
        <v>5</v>
      </c>
      <c r="C7" s="6">
        <v>525.06200000000001</v>
      </c>
      <c r="D7" s="9">
        <f>C7*0.623</f>
        <v>327.11362600000001</v>
      </c>
      <c r="E7" s="9">
        <v>198.3</v>
      </c>
      <c r="F7" s="11"/>
    </row>
    <row r="8" spans="1:6" x14ac:dyDescent="0.25">
      <c r="A8" s="1"/>
      <c r="B8" s="1" t="s">
        <v>6</v>
      </c>
      <c r="C8" s="9">
        <v>102.29900000000001</v>
      </c>
      <c r="D8" s="9">
        <f t="shared" ref="D8:D17" si="0">C8*0.623</f>
        <v>63.732277000000003</v>
      </c>
      <c r="E8" s="9">
        <v>38.68</v>
      </c>
      <c r="F8" s="11"/>
    </row>
    <row r="9" spans="1:6" ht="30" x14ac:dyDescent="0.25">
      <c r="A9" s="1"/>
      <c r="B9" s="3" t="s">
        <v>7</v>
      </c>
      <c r="C9" s="6">
        <v>39.137</v>
      </c>
      <c r="D9" s="9">
        <f t="shared" si="0"/>
        <v>24.382351</v>
      </c>
      <c r="E9" s="9">
        <f>C9-D9</f>
        <v>14.754649000000001</v>
      </c>
      <c r="F9" s="11"/>
    </row>
    <row r="10" spans="1:6" x14ac:dyDescent="0.25">
      <c r="A10" s="1"/>
      <c r="B10" s="1" t="s">
        <v>8</v>
      </c>
      <c r="C10" s="6">
        <v>0</v>
      </c>
      <c r="D10" s="9">
        <f t="shared" si="0"/>
        <v>0</v>
      </c>
      <c r="E10" s="9">
        <f t="shared" ref="E10:E12" si="1">C10-D10</f>
        <v>0</v>
      </c>
      <c r="F10" s="11"/>
    </row>
    <row r="11" spans="1:6" x14ac:dyDescent="0.25">
      <c r="A11" s="1"/>
      <c r="B11" s="1" t="s">
        <v>9</v>
      </c>
      <c r="C11" s="6">
        <v>19.853000000000002</v>
      </c>
      <c r="D11" s="9">
        <v>7.9</v>
      </c>
      <c r="E11" s="9">
        <f t="shared" si="1"/>
        <v>11.953000000000001</v>
      </c>
      <c r="F11" s="11"/>
    </row>
    <row r="12" spans="1:6" ht="0.75" customHeight="1" x14ac:dyDescent="0.25">
      <c r="A12" s="1"/>
      <c r="B12" s="1" t="s">
        <v>10</v>
      </c>
      <c r="C12" s="6"/>
      <c r="D12" s="9">
        <f t="shared" si="0"/>
        <v>0</v>
      </c>
      <c r="E12" s="9">
        <f t="shared" si="1"/>
        <v>0</v>
      </c>
      <c r="F12" s="11"/>
    </row>
    <row r="13" spans="1:6" x14ac:dyDescent="0.25">
      <c r="A13" s="1"/>
      <c r="B13" s="1" t="s">
        <v>11</v>
      </c>
      <c r="C13" s="6">
        <f>C14+C15+C16</f>
        <v>10.704000000000001</v>
      </c>
      <c r="D13" s="9">
        <f t="shared" si="0"/>
        <v>6.6685920000000003</v>
      </c>
      <c r="E13" s="9">
        <f>E14+E15+E16</f>
        <v>4.0354080000000003</v>
      </c>
      <c r="F13" s="11"/>
    </row>
    <row r="14" spans="1:6" x14ac:dyDescent="0.25">
      <c r="A14" s="1"/>
      <c r="B14" s="4" t="s">
        <v>12</v>
      </c>
      <c r="C14" s="1">
        <v>2.3039999999999998</v>
      </c>
      <c r="D14" s="9">
        <f t="shared" si="0"/>
        <v>1.4353919999999998</v>
      </c>
      <c r="E14" s="9">
        <f>C14-D14</f>
        <v>0.86860800000000005</v>
      </c>
      <c r="F14" s="11"/>
    </row>
    <row r="15" spans="1:6" x14ac:dyDescent="0.25">
      <c r="A15" s="1"/>
      <c r="B15" s="4" t="s">
        <v>22</v>
      </c>
      <c r="C15" s="1">
        <v>8.4</v>
      </c>
      <c r="D15" s="9">
        <f t="shared" si="0"/>
        <v>5.2332000000000001</v>
      </c>
      <c r="E15" s="9">
        <f>C15-D15</f>
        <v>3.1668000000000003</v>
      </c>
      <c r="F15" s="11"/>
    </row>
    <row r="16" spans="1:6" ht="0.75" customHeight="1" x14ac:dyDescent="0.25">
      <c r="A16" s="5"/>
      <c r="B16" s="4" t="s">
        <v>13</v>
      </c>
      <c r="C16" s="5"/>
      <c r="D16" s="9">
        <f t="shared" si="0"/>
        <v>0</v>
      </c>
      <c r="E16" s="7">
        <f t="shared" ref="E16:E17" si="2">C16-D16</f>
        <v>0</v>
      </c>
      <c r="F16" s="11"/>
    </row>
    <row r="17" spans="1:6" ht="14.25" customHeight="1" x14ac:dyDescent="0.25">
      <c r="A17" s="5"/>
      <c r="B17" s="5" t="s">
        <v>14</v>
      </c>
      <c r="C17" s="8">
        <v>5.1689999999999996</v>
      </c>
      <c r="D17" s="9">
        <f t="shared" si="0"/>
        <v>3.2202869999999999</v>
      </c>
      <c r="E17" s="9">
        <f t="shared" si="2"/>
        <v>1.9487129999999997</v>
      </c>
      <c r="F17" s="11"/>
    </row>
    <row r="18" spans="1:6" ht="1.5" hidden="1" customHeight="1" x14ac:dyDescent="0.25">
      <c r="A18" s="5"/>
      <c r="B18" s="5"/>
      <c r="C18" s="8"/>
      <c r="D18" s="9"/>
      <c r="E18" s="9"/>
      <c r="F18" s="11"/>
    </row>
    <row r="19" spans="1:6" ht="14.25" customHeight="1" x14ac:dyDescent="0.25">
      <c r="A19" s="5"/>
      <c r="B19" s="5" t="s">
        <v>27</v>
      </c>
      <c r="C19" s="10">
        <f>C7+C8+C9+C10+C11+C12+C13+C17</f>
        <v>702.22399999999993</v>
      </c>
      <c r="D19" s="14">
        <f>D7+D8+D9+D10+D11+D12+D13+D17</f>
        <v>433.01713299999994</v>
      </c>
      <c r="E19" s="14">
        <f>E7+E8+E9+E10+E11+E12+E13+E17</f>
        <v>269.67177000000004</v>
      </c>
      <c r="F19" s="11"/>
    </row>
    <row r="20" spans="1:6" ht="20.25" hidden="1" customHeight="1" x14ac:dyDescent="0.25">
      <c r="A20" s="5"/>
      <c r="B20" s="5" t="s">
        <v>16</v>
      </c>
      <c r="C20" s="5"/>
      <c r="D20" s="10"/>
      <c r="E20" s="10"/>
      <c r="F20" s="11"/>
    </row>
    <row r="21" spans="1:6" ht="20.25" hidden="1" customHeight="1" x14ac:dyDescent="0.25">
      <c r="A21" s="5"/>
      <c r="B21" s="5" t="s">
        <v>19</v>
      </c>
      <c r="C21" s="5"/>
      <c r="D21" s="10">
        <f>D19+D20</f>
        <v>433.01713299999994</v>
      </c>
      <c r="E21" s="10">
        <f>E19+E20</f>
        <v>269.67177000000004</v>
      </c>
      <c r="F21" s="11"/>
    </row>
    <row r="22" spans="1:6" ht="0.75" customHeight="1" x14ac:dyDescent="0.25">
      <c r="A22" s="5"/>
      <c r="B22" s="5"/>
      <c r="C22" s="5"/>
      <c r="D22" s="10"/>
      <c r="E22" s="10"/>
    </row>
    <row r="23" spans="1:6" ht="19.5" customHeight="1" x14ac:dyDescent="0.25">
      <c r="A23" s="5"/>
      <c r="B23" s="5" t="s">
        <v>28</v>
      </c>
      <c r="C23" s="5"/>
      <c r="D23" s="10">
        <f t="shared" ref="D23:E25" si="3">D19/12*1000</f>
        <v>36084.761083333324</v>
      </c>
      <c r="E23" s="10">
        <f t="shared" si="3"/>
        <v>22472.647500000003</v>
      </c>
    </row>
    <row r="24" spans="1:6" ht="20.25" hidden="1" customHeight="1" x14ac:dyDescent="0.25">
      <c r="A24" s="5"/>
      <c r="B24" s="5" t="s">
        <v>16</v>
      </c>
      <c r="C24" s="5"/>
      <c r="D24" s="10">
        <f t="shared" si="3"/>
        <v>0</v>
      </c>
      <c r="E24" s="10">
        <f t="shared" si="3"/>
        <v>0</v>
      </c>
    </row>
    <row r="25" spans="1:6" ht="20.25" hidden="1" customHeight="1" x14ac:dyDescent="0.25">
      <c r="A25" s="5"/>
      <c r="B25" s="5" t="s">
        <v>20</v>
      </c>
      <c r="C25" s="5"/>
      <c r="D25" s="10">
        <f t="shared" si="3"/>
        <v>36084.761083333324</v>
      </c>
      <c r="E25" s="10">
        <f t="shared" si="3"/>
        <v>22472.647500000003</v>
      </c>
      <c r="F25" s="11"/>
    </row>
    <row r="26" spans="1:6" ht="3" hidden="1" customHeight="1" x14ac:dyDescent="0.25">
      <c r="A26" s="5"/>
      <c r="B26" s="5"/>
      <c r="C26" s="5"/>
      <c r="D26" s="10"/>
      <c r="E26" s="10"/>
    </row>
    <row r="27" spans="1:6" x14ac:dyDescent="0.25">
      <c r="A27" s="5"/>
      <c r="B27" s="5" t="s">
        <v>15</v>
      </c>
      <c r="C27" s="5"/>
      <c r="D27" s="8">
        <v>2979</v>
      </c>
      <c r="E27" s="8">
        <v>1855</v>
      </c>
    </row>
    <row r="28" spans="1:6" ht="0.75" hidden="1" customHeight="1" x14ac:dyDescent="0.25">
      <c r="A28" s="5"/>
      <c r="B28" s="5"/>
      <c r="C28" s="5"/>
      <c r="D28" s="8"/>
      <c r="E28" s="5"/>
    </row>
    <row r="29" spans="1:6" hidden="1" x14ac:dyDescent="0.25">
      <c r="A29" s="5"/>
      <c r="B29" s="5" t="s">
        <v>17</v>
      </c>
      <c r="C29" s="5"/>
      <c r="D29" s="10">
        <f>ROUND(D23/D27,2)</f>
        <v>12.11</v>
      </c>
      <c r="E29" s="10">
        <f>ROUND(E23/E27,2)</f>
        <v>12.11</v>
      </c>
    </row>
    <row r="30" spans="1:6" hidden="1" x14ac:dyDescent="0.25">
      <c r="A30" s="5"/>
      <c r="B30" s="5" t="s">
        <v>16</v>
      </c>
      <c r="C30" s="5"/>
      <c r="D30" s="10">
        <f>D31-D29</f>
        <v>3.045009511019714E-3</v>
      </c>
      <c r="E30" s="10">
        <f>E31-E29</f>
        <v>4.6347708894902695E-3</v>
      </c>
    </row>
    <row r="31" spans="1:6" ht="17.25" customHeight="1" x14ac:dyDescent="0.25">
      <c r="A31" s="5"/>
      <c r="B31" s="5" t="s">
        <v>29</v>
      </c>
      <c r="C31" s="5"/>
      <c r="D31" s="10">
        <f>D25/D27</f>
        <v>12.113045009511019</v>
      </c>
      <c r="E31" s="10">
        <f>E25/E27</f>
        <v>12.11463477088949</v>
      </c>
    </row>
    <row r="33" spans="2:5" x14ac:dyDescent="0.25">
      <c r="D33" s="11"/>
      <c r="E33" s="11"/>
    </row>
    <row r="34" spans="2:5" x14ac:dyDescent="0.25">
      <c r="B34" t="s">
        <v>23</v>
      </c>
      <c r="D34" t="s">
        <v>25</v>
      </c>
    </row>
    <row r="36" spans="2:5" x14ac:dyDescent="0.25">
      <c r="B36" t="s">
        <v>24</v>
      </c>
      <c r="D36" t="s">
        <v>26</v>
      </c>
    </row>
    <row r="38" spans="2:5" x14ac:dyDescent="0.25">
      <c r="B38" t="s">
        <v>30</v>
      </c>
      <c r="D38" t="s">
        <v>31</v>
      </c>
    </row>
  </sheetData>
  <mergeCells count="6">
    <mergeCell ref="D1:E1"/>
    <mergeCell ref="D5:E5"/>
    <mergeCell ref="B5:B6"/>
    <mergeCell ref="A5:A6"/>
    <mergeCell ref="A3:E3"/>
    <mergeCell ref="A2:E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абон.плата на рік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2023-04-03T13:20:53Z</dcterms:modified>
</cp:coreProperties>
</file>