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роєкти рішень 52 сесії\"/>
    </mc:Choice>
  </mc:AlternateContent>
  <bookViews>
    <workbookView xWindow="0" yWindow="0" windowWidth="28800" windowHeight="1191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43" i="1" l="1"/>
  <c r="E43" i="1"/>
  <c r="F43" i="1"/>
  <c r="G43" i="1"/>
  <c r="H43" i="1"/>
  <c r="I43" i="1"/>
  <c r="J43" i="1"/>
  <c r="K43" i="1"/>
  <c r="L43" i="1"/>
  <c r="M43" i="1"/>
  <c r="N43" i="1"/>
  <c r="C43" i="1"/>
  <c r="D42" i="1"/>
  <c r="E42" i="1"/>
  <c r="F42" i="1"/>
  <c r="G42" i="1"/>
  <c r="H42" i="1"/>
  <c r="I42" i="1"/>
  <c r="J42" i="1"/>
  <c r="K42" i="1"/>
  <c r="L42" i="1"/>
  <c r="M42" i="1"/>
  <c r="N42" i="1"/>
  <c r="C42" i="1"/>
  <c r="N39" i="1"/>
  <c r="K39" i="1"/>
  <c r="H39" i="1"/>
  <c r="E39" i="1"/>
  <c r="N38" i="1"/>
  <c r="K38" i="1"/>
  <c r="H38" i="1"/>
  <c r="E38" i="1"/>
  <c r="N37" i="1"/>
  <c r="K37" i="1"/>
  <c r="H37" i="1"/>
  <c r="E37" i="1"/>
  <c r="N36" i="1"/>
  <c r="K36" i="1"/>
  <c r="H36" i="1"/>
  <c r="E36" i="1"/>
  <c r="N40" i="1" l="1"/>
  <c r="N41" i="1"/>
  <c r="K40" i="1"/>
  <c r="K41" i="1"/>
  <c r="H40" i="1"/>
  <c r="H41" i="1"/>
  <c r="E40" i="1"/>
  <c r="E41" i="1"/>
  <c r="M34" i="1"/>
  <c r="L34" i="1"/>
  <c r="N30" i="1"/>
  <c r="N31" i="1"/>
  <c r="N32" i="1"/>
  <c r="N33" i="1"/>
  <c r="N29" i="1"/>
  <c r="K30" i="1"/>
  <c r="K31" i="1"/>
  <c r="K32" i="1"/>
  <c r="K33" i="1"/>
  <c r="K29" i="1"/>
  <c r="J34" i="1"/>
  <c r="I34" i="1"/>
  <c r="K34" i="1" s="1"/>
  <c r="G34" i="1"/>
  <c r="H30" i="1"/>
  <c r="H31" i="1"/>
  <c r="H32" i="1"/>
  <c r="H33" i="1"/>
  <c r="H29" i="1"/>
  <c r="F34" i="1"/>
  <c r="H34" i="1" s="1"/>
  <c r="D34" i="1"/>
  <c r="C34" i="1"/>
  <c r="E34" i="1" s="1"/>
  <c r="E30" i="1"/>
  <c r="E31" i="1"/>
  <c r="E32" i="1"/>
  <c r="E33" i="1"/>
  <c r="E29" i="1"/>
  <c r="M27" i="1"/>
  <c r="L27" i="1"/>
  <c r="J27" i="1"/>
  <c r="I27" i="1"/>
  <c r="G27" i="1"/>
  <c r="F27" i="1"/>
  <c r="D27" i="1"/>
  <c r="C27" i="1"/>
  <c r="E27" i="1" s="1"/>
  <c r="N19" i="1"/>
  <c r="N20" i="1"/>
  <c r="N21" i="1"/>
  <c r="N22" i="1"/>
  <c r="N23" i="1"/>
  <c r="N24" i="1"/>
  <c r="N25" i="1"/>
  <c r="N26" i="1"/>
  <c r="N18" i="1"/>
  <c r="K19" i="1"/>
  <c r="K20" i="1"/>
  <c r="K21" i="1"/>
  <c r="K22" i="1"/>
  <c r="K23" i="1"/>
  <c r="K24" i="1"/>
  <c r="K25" i="1"/>
  <c r="K26" i="1"/>
  <c r="K18" i="1"/>
  <c r="H19" i="1"/>
  <c r="H20" i="1"/>
  <c r="H21" i="1"/>
  <c r="H22" i="1"/>
  <c r="H23" i="1"/>
  <c r="H24" i="1"/>
  <c r="H25" i="1"/>
  <c r="H26" i="1"/>
  <c r="H18" i="1"/>
  <c r="E19" i="1"/>
  <c r="E20" i="1"/>
  <c r="E21" i="1"/>
  <c r="E22" i="1"/>
  <c r="E23" i="1"/>
  <c r="E24" i="1"/>
  <c r="E25" i="1"/>
  <c r="E26" i="1"/>
  <c r="E18" i="1"/>
  <c r="L16" i="1"/>
  <c r="I16" i="1"/>
  <c r="F16" i="1"/>
  <c r="H8" i="1"/>
  <c r="H9" i="1"/>
  <c r="H10" i="1"/>
  <c r="H11" i="1"/>
  <c r="H12" i="1"/>
  <c r="H13" i="1"/>
  <c r="H14" i="1"/>
  <c r="H15" i="1"/>
  <c r="H7" i="1"/>
  <c r="C16" i="1"/>
  <c r="E8" i="1"/>
  <c r="E9" i="1"/>
  <c r="E10" i="1"/>
  <c r="E11" i="1"/>
  <c r="E13" i="1"/>
  <c r="E14" i="1"/>
  <c r="E15" i="1"/>
  <c r="E7" i="1"/>
  <c r="M16" i="1"/>
  <c r="J16" i="1"/>
  <c r="G16" i="1"/>
  <c r="D16" i="1"/>
  <c r="E16" i="1" l="1"/>
  <c r="N16" i="1"/>
  <c r="N34" i="1"/>
  <c r="H27" i="1"/>
  <c r="N27" i="1"/>
  <c r="K27" i="1"/>
  <c r="H16" i="1"/>
  <c r="K16" i="1"/>
</calcChain>
</file>

<file path=xl/sharedStrings.xml><?xml version="1.0" encoding="utf-8"?>
<sst xmlns="http://schemas.openxmlformats.org/spreadsheetml/2006/main" count="58" uniqueCount="46">
  <si>
    <t>№п/п</t>
  </si>
  <si>
    <t>Заходи</t>
  </si>
  <si>
    <t>Загальний фонд</t>
  </si>
  <si>
    <t>Спеціальний фонд</t>
  </si>
  <si>
    <t>Всього,грн</t>
  </si>
  <si>
    <t>2022 рік(план)</t>
  </si>
  <si>
    <t>2022рік(виконання)</t>
  </si>
  <si>
    <t>2023рік(план)</t>
  </si>
  <si>
    <t>2023р(виконання)</t>
  </si>
  <si>
    <t>КП "Благоустрій-Р"</t>
  </si>
  <si>
    <t>Основна діяльність  підприємства</t>
  </si>
  <si>
    <t>Оплата електроенергії</t>
  </si>
  <si>
    <t>Оплата нафтопродуктів, послуг і матеріалів</t>
  </si>
  <si>
    <t>Ремонт доріг та утримання</t>
  </si>
  <si>
    <t>Суспільно-корисні роботи</t>
  </si>
  <si>
    <t>Співфінансування проєкту «Встановлення вуличного освітлення із використанням відновлювальних джерел енергії у віддалених селах Рогатинської міської територіальної громади»</t>
  </si>
  <si>
    <t>Заходи благоустрою населених пунктів по старостинських округах</t>
  </si>
  <si>
    <t>Капітальний ремонт алеї на міському кладовищі по вул.Стуса в м.Рогатин</t>
  </si>
  <si>
    <t>Придбання модуля зберігання палива об’ємом 20 куб.м.</t>
  </si>
  <si>
    <t>Всього по підприємству</t>
  </si>
  <si>
    <t>ДП "Рогатин-Водоканал"</t>
  </si>
  <si>
    <t>Різниця в тарифах</t>
  </si>
  <si>
    <t>Ремонт мереж</t>
  </si>
  <si>
    <t>Доплата водіям</t>
  </si>
  <si>
    <t>Придбання твердопаливного котла</t>
  </si>
  <si>
    <t>Коригування проєкту «Нове будівництво каналізаційної мережі по вул.Шеремети, вул.Левицького, вул.Поповича на землях комунальної власності в м.Рогатин Рогатинського району»</t>
  </si>
  <si>
    <t>Поповнення статутного капіталу, що спрямовується на приріст обігових коштів для забезпечення безперебійної роботи в умовах воєнного стану</t>
  </si>
  <si>
    <t>Встановлення твердопаливного котла «Ретра-3М» в адміністративній будівлі по вул.Галицькій, 102/б в м.Рогатин</t>
  </si>
  <si>
    <t>Придбання насоса</t>
  </si>
  <si>
    <t>Встановлення дизельного генератора на водозаборі с.Добринів</t>
  </si>
  <si>
    <t>КП "Рогатинське будинкоуправління"</t>
  </si>
  <si>
    <t>Різниця в тарифах  по РПВ</t>
  </si>
  <si>
    <t>Різниця в тарифах  по ТПВ</t>
  </si>
  <si>
    <t>Боротьба  з стихійними  сміттєзвалищами (придбання палива)</t>
  </si>
  <si>
    <t xml:space="preserve"> Доплата  водіям</t>
  </si>
  <si>
    <t>Благоустрій території полігону</t>
  </si>
  <si>
    <t>Виконавчий комітет Рогатинської міської ради</t>
  </si>
  <si>
    <t>Нове будівництво каналізаційної мережі по вул.Юрія Рогатинця</t>
  </si>
  <si>
    <t xml:space="preserve"> Нове будівництво молодіжного скверу в м.Рогатині по вул.Галицькій</t>
  </si>
  <si>
    <t>Експлуатаційне утримання вулиць і доріг комунальної власності у населених пунктах громади</t>
  </si>
  <si>
    <t>Підтримка ОСББ</t>
  </si>
  <si>
    <t>Співфінансування проєкту «Покращення культури поведінки з твердими побутовими відходами на території Рогатинської міської територіальної громади»</t>
  </si>
  <si>
    <t>Виготовлення робочого проєкту «Поточний ремонт вул.Грицая в м.Рогатин комунальної власності міської територіальної громади »</t>
  </si>
  <si>
    <t>Разом</t>
  </si>
  <si>
    <t>Довідка про виконання Програми розвитку та фінансової підтримки житлово-комунального господарства Рогатинської міської територіальної громади за 2022-2023 роки</t>
  </si>
  <si>
    <t>Перший заступник міського голови                                                                                             Микола ШИНКАР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</si>
</sst>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/>
    <xf numFmtId="4" fontId="0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2" fontId="0" fillId="0" borderId="1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4" zoomScale="68" zoomScaleNormal="68" workbookViewId="0">
      <selection activeCell="H12" sqref="H12"/>
    </sheetView>
  </sheetViews>
  <sheetFormatPr defaultRowHeight="12.75" x14ac:dyDescent="0.2"/>
  <cols>
    <col min="1" max="1" width="4.85546875" customWidth="1"/>
    <col min="2" max="2" width="16" customWidth="1"/>
    <col min="3" max="3" width="13.85546875" bestFit="1" customWidth="1"/>
    <col min="4" max="4" width="12.5703125" customWidth="1"/>
    <col min="5" max="5" width="13.85546875" bestFit="1" customWidth="1"/>
    <col min="6" max="6" width="14.140625" bestFit="1" customWidth="1"/>
    <col min="7" max="7" width="12.5703125" customWidth="1"/>
    <col min="8" max="8" width="13.85546875" customWidth="1"/>
    <col min="9" max="9" width="12.85546875" customWidth="1"/>
    <col min="10" max="10" width="12" customWidth="1"/>
    <col min="11" max="11" width="14.42578125" customWidth="1"/>
    <col min="12" max="12" width="13.5703125" customWidth="1"/>
    <col min="13" max="13" width="13.42578125" customWidth="1"/>
    <col min="14" max="14" width="15.28515625" customWidth="1"/>
  </cols>
  <sheetData>
    <row r="1" spans="1:14" x14ac:dyDescent="0.2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4" t="s">
        <v>0</v>
      </c>
      <c r="B3" s="4" t="s">
        <v>1</v>
      </c>
      <c r="C3" s="4" t="s">
        <v>5</v>
      </c>
      <c r="D3" s="4"/>
      <c r="E3" s="4"/>
      <c r="F3" s="4" t="s">
        <v>6</v>
      </c>
      <c r="G3" s="4"/>
      <c r="H3" s="4"/>
      <c r="I3" s="4" t="s">
        <v>7</v>
      </c>
      <c r="J3" s="4"/>
      <c r="K3" s="4"/>
      <c r="L3" s="4" t="s">
        <v>8</v>
      </c>
      <c r="M3" s="4"/>
      <c r="N3" s="4"/>
    </row>
    <row r="4" spans="1:14" x14ac:dyDescent="0.2">
      <c r="A4" s="4"/>
      <c r="B4" s="4"/>
      <c r="C4" s="5" t="s">
        <v>2</v>
      </c>
      <c r="D4" s="5" t="s">
        <v>3</v>
      </c>
      <c r="E4" s="4" t="s">
        <v>4</v>
      </c>
      <c r="F4" s="5" t="s">
        <v>2</v>
      </c>
      <c r="G4" s="5" t="s">
        <v>3</v>
      </c>
      <c r="H4" s="5" t="s">
        <v>4</v>
      </c>
      <c r="I4" s="5" t="s">
        <v>2</v>
      </c>
      <c r="J4" s="5" t="s">
        <v>3</v>
      </c>
      <c r="K4" s="4" t="s">
        <v>4</v>
      </c>
      <c r="L4" s="5" t="s">
        <v>2</v>
      </c>
      <c r="M4" s="5" t="s">
        <v>3</v>
      </c>
      <c r="N4" s="4" t="s">
        <v>4</v>
      </c>
    </row>
    <row r="5" spans="1:14" ht="21" customHeight="1" x14ac:dyDescent="0.2">
      <c r="A5" s="4"/>
      <c r="B5" s="4"/>
      <c r="C5" s="5"/>
      <c r="D5" s="5"/>
      <c r="E5" s="4"/>
      <c r="F5" s="5"/>
      <c r="G5" s="5"/>
      <c r="H5" s="5"/>
      <c r="I5" s="5"/>
      <c r="J5" s="5"/>
      <c r="K5" s="4"/>
      <c r="L5" s="5"/>
      <c r="M5" s="5"/>
      <c r="N5" s="4"/>
    </row>
    <row r="6" spans="1:14" x14ac:dyDescent="0.2">
      <c r="A6" s="6" t="s">
        <v>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0.75" customHeight="1" x14ac:dyDescent="0.2">
      <c r="A7" s="7">
        <v>1</v>
      </c>
      <c r="B7" s="8" t="s">
        <v>10</v>
      </c>
      <c r="C7" s="9">
        <v>9936000</v>
      </c>
      <c r="D7" s="9"/>
      <c r="E7" s="9">
        <f>C7+D7</f>
        <v>9936000</v>
      </c>
      <c r="F7" s="9">
        <v>9776031.0500000007</v>
      </c>
      <c r="G7" s="9"/>
      <c r="H7" s="9">
        <f>F7+G7</f>
        <v>9776031.0500000007</v>
      </c>
      <c r="I7" s="9">
        <v>10170200</v>
      </c>
      <c r="J7" s="9">
        <v>55000</v>
      </c>
      <c r="K7" s="9">
        <v>10225200</v>
      </c>
      <c r="L7" s="9">
        <v>10058405.32</v>
      </c>
      <c r="M7" s="9">
        <v>55000</v>
      </c>
      <c r="N7" s="9">
        <v>10113405.32</v>
      </c>
    </row>
    <row r="8" spans="1:14" ht="45.75" customHeight="1" x14ac:dyDescent="0.2">
      <c r="A8" s="7">
        <v>2</v>
      </c>
      <c r="B8" s="8" t="s">
        <v>11</v>
      </c>
      <c r="C8" s="9">
        <v>1124000</v>
      </c>
      <c r="D8" s="9"/>
      <c r="E8" s="9">
        <f t="shared" ref="E8:E15" si="0">C8+D8</f>
        <v>1124000</v>
      </c>
      <c r="F8" s="9">
        <v>447208.5</v>
      </c>
      <c r="G8" s="9"/>
      <c r="H8" s="9">
        <f t="shared" ref="H8:H15" si="1">F8+G8</f>
        <v>447208.5</v>
      </c>
      <c r="I8" s="9">
        <v>1440000</v>
      </c>
      <c r="J8" s="9"/>
      <c r="K8" s="9">
        <v>1440000</v>
      </c>
      <c r="L8" s="9">
        <v>348696.52</v>
      </c>
      <c r="M8" s="9"/>
      <c r="N8" s="9">
        <v>348696.52</v>
      </c>
    </row>
    <row r="9" spans="1:14" ht="69.75" customHeight="1" x14ac:dyDescent="0.2">
      <c r="A9" s="7">
        <v>3</v>
      </c>
      <c r="B9" s="8" t="s">
        <v>12</v>
      </c>
      <c r="C9" s="9">
        <v>1435000</v>
      </c>
      <c r="D9" s="9"/>
      <c r="E9" s="9">
        <f t="shared" si="0"/>
        <v>1435000</v>
      </c>
      <c r="F9" s="9">
        <v>1354524.98</v>
      </c>
      <c r="G9" s="9"/>
      <c r="H9" s="9">
        <f t="shared" si="1"/>
        <v>1354524.98</v>
      </c>
      <c r="I9" s="9">
        <v>2639800</v>
      </c>
      <c r="J9" s="9"/>
      <c r="K9" s="9">
        <v>2639800</v>
      </c>
      <c r="L9" s="9">
        <v>2446836.6800000002</v>
      </c>
      <c r="M9" s="9"/>
      <c r="N9" s="9">
        <v>2446836.7999999998</v>
      </c>
    </row>
    <row r="10" spans="1:14" ht="42" customHeight="1" x14ac:dyDescent="0.2">
      <c r="A10" s="7">
        <v>4</v>
      </c>
      <c r="B10" s="8" t="s">
        <v>13</v>
      </c>
      <c r="C10" s="9">
        <v>727600</v>
      </c>
      <c r="D10" s="9"/>
      <c r="E10" s="9">
        <f t="shared" si="0"/>
        <v>727600</v>
      </c>
      <c r="F10" s="9">
        <v>691153.9</v>
      </c>
      <c r="G10" s="9"/>
      <c r="H10" s="9">
        <f t="shared" si="1"/>
        <v>691153.9</v>
      </c>
      <c r="I10" s="9">
        <v>3000000</v>
      </c>
      <c r="J10" s="9"/>
      <c r="K10" s="9">
        <v>3000000</v>
      </c>
      <c r="L10" s="9">
        <v>2818875</v>
      </c>
      <c r="M10" s="9"/>
      <c r="N10" s="9">
        <v>2818875</v>
      </c>
    </row>
    <row r="11" spans="1:14" ht="42.75" customHeight="1" x14ac:dyDescent="0.2">
      <c r="A11" s="10">
        <v>5</v>
      </c>
      <c r="B11" s="8" t="s">
        <v>14</v>
      </c>
      <c r="C11" s="9">
        <v>85000</v>
      </c>
      <c r="D11" s="9"/>
      <c r="E11" s="9">
        <f t="shared" si="0"/>
        <v>85000</v>
      </c>
      <c r="F11" s="9">
        <v>57898.46</v>
      </c>
      <c r="G11" s="9"/>
      <c r="H11" s="9">
        <f t="shared" si="1"/>
        <v>57898.46</v>
      </c>
      <c r="I11" s="9">
        <v>50000</v>
      </c>
      <c r="J11" s="9"/>
      <c r="K11" s="9">
        <v>50000</v>
      </c>
      <c r="L11" s="9">
        <v>5978</v>
      </c>
      <c r="M11" s="9"/>
      <c r="N11" s="9">
        <v>5978</v>
      </c>
    </row>
    <row r="12" spans="1:14" ht="217.5" customHeight="1" x14ac:dyDescent="0.2">
      <c r="A12" s="10">
        <v>6</v>
      </c>
      <c r="B12" s="8" t="s">
        <v>15</v>
      </c>
      <c r="C12" s="11">
        <v>0</v>
      </c>
      <c r="D12" s="11"/>
      <c r="E12" s="9">
        <f>C12+D12</f>
        <v>0</v>
      </c>
      <c r="F12" s="11">
        <v>0</v>
      </c>
      <c r="G12" s="11">
        <v>0</v>
      </c>
      <c r="H12" s="9">
        <f t="shared" si="1"/>
        <v>0</v>
      </c>
      <c r="I12" s="11">
        <v>207100</v>
      </c>
      <c r="J12" s="11"/>
      <c r="K12" s="11">
        <v>207100</v>
      </c>
      <c r="L12" s="11">
        <v>205970</v>
      </c>
      <c r="M12" s="11"/>
      <c r="N12" s="11">
        <v>205970</v>
      </c>
    </row>
    <row r="13" spans="1:14" ht="96" customHeight="1" x14ac:dyDescent="0.2">
      <c r="A13" s="10">
        <v>7</v>
      </c>
      <c r="B13" s="8" t="s">
        <v>16</v>
      </c>
      <c r="C13" s="11">
        <v>0</v>
      </c>
      <c r="D13" s="11"/>
      <c r="E13" s="9">
        <f t="shared" si="0"/>
        <v>0</v>
      </c>
      <c r="F13" s="11">
        <v>0</v>
      </c>
      <c r="G13" s="11">
        <v>0</v>
      </c>
      <c r="H13" s="9">
        <f t="shared" si="1"/>
        <v>0</v>
      </c>
      <c r="I13" s="11">
        <v>897000</v>
      </c>
      <c r="J13" s="11">
        <v>294700</v>
      </c>
      <c r="K13" s="11">
        <v>1191700</v>
      </c>
      <c r="L13" s="11">
        <v>891000</v>
      </c>
      <c r="M13" s="11">
        <v>236326</v>
      </c>
      <c r="N13" s="11">
        <v>1127326</v>
      </c>
    </row>
    <row r="14" spans="1:14" ht="97.5" customHeight="1" x14ac:dyDescent="0.2">
      <c r="A14" s="10">
        <v>8</v>
      </c>
      <c r="B14" s="8" t="s">
        <v>17</v>
      </c>
      <c r="C14" s="11">
        <v>0</v>
      </c>
      <c r="D14" s="11"/>
      <c r="E14" s="9">
        <f t="shared" si="0"/>
        <v>0</v>
      </c>
      <c r="F14" s="11">
        <v>0</v>
      </c>
      <c r="G14" s="11">
        <v>0</v>
      </c>
      <c r="H14" s="9">
        <f t="shared" si="1"/>
        <v>0</v>
      </c>
      <c r="I14" s="11"/>
      <c r="J14" s="11">
        <v>1499000</v>
      </c>
      <c r="K14" s="11">
        <v>1499000</v>
      </c>
      <c r="L14" s="11"/>
      <c r="M14" s="11">
        <v>1119335</v>
      </c>
      <c r="N14" s="11">
        <v>1119335</v>
      </c>
    </row>
    <row r="15" spans="1:14" ht="89.25" customHeight="1" x14ac:dyDescent="0.2">
      <c r="A15" s="10">
        <v>9</v>
      </c>
      <c r="B15" s="8" t="s">
        <v>18</v>
      </c>
      <c r="C15" s="11">
        <v>0</v>
      </c>
      <c r="D15" s="11"/>
      <c r="E15" s="9">
        <f t="shared" si="0"/>
        <v>0</v>
      </c>
      <c r="F15" s="11">
        <v>0</v>
      </c>
      <c r="G15" s="11">
        <v>0</v>
      </c>
      <c r="H15" s="9">
        <f t="shared" si="1"/>
        <v>0</v>
      </c>
      <c r="I15" s="11"/>
      <c r="J15" s="11">
        <v>430000</v>
      </c>
      <c r="K15" s="11">
        <v>430000</v>
      </c>
      <c r="L15" s="11"/>
      <c r="M15" s="11">
        <v>429000</v>
      </c>
      <c r="N15" s="11">
        <v>429000</v>
      </c>
    </row>
    <row r="16" spans="1:14" ht="25.5" x14ac:dyDescent="0.2">
      <c r="A16" s="10"/>
      <c r="B16" s="12" t="s">
        <v>19</v>
      </c>
      <c r="C16" s="11">
        <f>SUM(C7:C15)</f>
        <v>13307600</v>
      </c>
      <c r="D16" s="11">
        <f>SUM(D7:D15)</f>
        <v>0</v>
      </c>
      <c r="E16" s="11">
        <f>C16+D16</f>
        <v>13307600</v>
      </c>
      <c r="F16" s="11">
        <f>SUM(F7:F15)</f>
        <v>12326816.890000002</v>
      </c>
      <c r="G16" s="11">
        <f>SUM(G7:G15)</f>
        <v>0</v>
      </c>
      <c r="H16" s="11">
        <f>F16+G16</f>
        <v>12326816.890000002</v>
      </c>
      <c r="I16" s="11">
        <f>SUM(I7:I15)</f>
        <v>18404100</v>
      </c>
      <c r="J16" s="11">
        <f>SUM(J7:J15)</f>
        <v>2278700</v>
      </c>
      <c r="K16" s="11">
        <f>I16+J16</f>
        <v>20682800</v>
      </c>
      <c r="L16" s="11">
        <f>SUM(L7:L15)</f>
        <v>16775761.52</v>
      </c>
      <c r="M16" s="11">
        <f>SUM(M7:M15)</f>
        <v>1839661</v>
      </c>
      <c r="N16" s="11">
        <f>L16+M16</f>
        <v>18615422.52</v>
      </c>
    </row>
    <row r="17" spans="1:14" x14ac:dyDescent="0.2">
      <c r="A17" s="6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10">
        <v>1</v>
      </c>
      <c r="B18" s="8" t="s">
        <v>21</v>
      </c>
      <c r="C18" s="13">
        <v>2945000</v>
      </c>
      <c r="D18" s="13"/>
      <c r="E18" s="13">
        <f>C18+D18</f>
        <v>2945000</v>
      </c>
      <c r="F18" s="13">
        <v>2945000</v>
      </c>
      <c r="G18" s="13"/>
      <c r="H18" s="13">
        <f>F18+G18</f>
        <v>2945000</v>
      </c>
      <c r="I18" s="13">
        <v>3200000</v>
      </c>
      <c r="J18" s="13"/>
      <c r="K18" s="13">
        <f>I18+J18</f>
        <v>3200000</v>
      </c>
      <c r="L18" s="13">
        <v>3200000</v>
      </c>
      <c r="M18" s="13"/>
      <c r="N18" s="13">
        <f>L18+M18</f>
        <v>3200000</v>
      </c>
    </row>
    <row r="19" spans="1:14" x14ac:dyDescent="0.2">
      <c r="A19" s="10">
        <v>2</v>
      </c>
      <c r="B19" s="8" t="s">
        <v>22</v>
      </c>
      <c r="C19" s="13">
        <v>100000</v>
      </c>
      <c r="D19" s="13"/>
      <c r="E19" s="13">
        <f t="shared" ref="E19:E26" si="2">C19+D19</f>
        <v>100000</v>
      </c>
      <c r="F19" s="13">
        <v>100000</v>
      </c>
      <c r="G19" s="13"/>
      <c r="H19" s="13">
        <f t="shared" ref="H19:H26" si="3">F19+G19</f>
        <v>100000</v>
      </c>
      <c r="I19" s="13">
        <v>237335</v>
      </c>
      <c r="J19" s="13"/>
      <c r="K19" s="13">
        <f t="shared" ref="K19:K26" si="4">I19+J19</f>
        <v>237335</v>
      </c>
      <c r="L19" s="13">
        <v>237335</v>
      </c>
      <c r="M19" s="13"/>
      <c r="N19" s="13">
        <f t="shared" ref="N19:N26" si="5">L19+M19</f>
        <v>237335</v>
      </c>
    </row>
    <row r="20" spans="1:14" ht="21" customHeight="1" x14ac:dyDescent="0.2">
      <c r="A20" s="10">
        <v>3</v>
      </c>
      <c r="B20" s="8" t="s">
        <v>23</v>
      </c>
      <c r="C20" s="13">
        <v>70000</v>
      </c>
      <c r="D20" s="13"/>
      <c r="E20" s="13">
        <f t="shared" si="2"/>
        <v>70000</v>
      </c>
      <c r="F20" s="13">
        <v>53680</v>
      </c>
      <c r="G20" s="13"/>
      <c r="H20" s="13">
        <f t="shared" si="3"/>
        <v>53680</v>
      </c>
      <c r="I20" s="13">
        <v>90000</v>
      </c>
      <c r="J20" s="13"/>
      <c r="K20" s="13">
        <f t="shared" si="4"/>
        <v>90000</v>
      </c>
      <c r="L20" s="13">
        <v>85400</v>
      </c>
      <c r="M20" s="13"/>
      <c r="N20" s="13">
        <f t="shared" si="5"/>
        <v>85400</v>
      </c>
    </row>
    <row r="21" spans="1:14" ht="38.25" x14ac:dyDescent="0.2">
      <c r="A21" s="10">
        <v>4</v>
      </c>
      <c r="B21" s="8" t="s">
        <v>24</v>
      </c>
      <c r="C21" s="13"/>
      <c r="D21" s="13">
        <v>143100</v>
      </c>
      <c r="E21" s="13">
        <f t="shared" si="2"/>
        <v>143100</v>
      </c>
      <c r="F21" s="13"/>
      <c r="G21" s="13">
        <v>143040</v>
      </c>
      <c r="H21" s="13">
        <f t="shared" si="3"/>
        <v>143040</v>
      </c>
      <c r="I21" s="13"/>
      <c r="J21" s="13"/>
      <c r="K21" s="13">
        <f t="shared" si="4"/>
        <v>0</v>
      </c>
      <c r="L21" s="13"/>
      <c r="M21" s="13"/>
      <c r="N21" s="13">
        <f t="shared" si="5"/>
        <v>0</v>
      </c>
    </row>
    <row r="22" spans="1:14" ht="178.5" x14ac:dyDescent="0.2">
      <c r="A22" s="10">
        <v>5</v>
      </c>
      <c r="B22" s="8" t="s">
        <v>25</v>
      </c>
      <c r="C22" s="13"/>
      <c r="D22" s="13"/>
      <c r="E22" s="13">
        <f t="shared" si="2"/>
        <v>0</v>
      </c>
      <c r="F22" s="13"/>
      <c r="G22" s="13"/>
      <c r="H22" s="13">
        <f t="shared" si="3"/>
        <v>0</v>
      </c>
      <c r="I22" s="13"/>
      <c r="J22" s="13">
        <v>17835.46</v>
      </c>
      <c r="K22" s="13">
        <f t="shared" si="4"/>
        <v>17835.46</v>
      </c>
      <c r="L22" s="13"/>
      <c r="M22" s="13">
        <v>0</v>
      </c>
      <c r="N22" s="13">
        <f t="shared" si="5"/>
        <v>0</v>
      </c>
    </row>
    <row r="23" spans="1:14" ht="127.5" x14ac:dyDescent="0.2">
      <c r="A23" s="10">
        <v>6</v>
      </c>
      <c r="B23" s="8" t="s">
        <v>26</v>
      </c>
      <c r="C23" s="13"/>
      <c r="D23" s="13">
        <v>1900000</v>
      </c>
      <c r="E23" s="13">
        <f t="shared" si="2"/>
        <v>1900000</v>
      </c>
      <c r="F23" s="13"/>
      <c r="G23" s="13">
        <v>1900000</v>
      </c>
      <c r="H23" s="13">
        <f t="shared" si="3"/>
        <v>1900000</v>
      </c>
      <c r="I23" s="13"/>
      <c r="J23" s="13">
        <v>2450000</v>
      </c>
      <c r="K23" s="13">
        <f t="shared" si="4"/>
        <v>2450000</v>
      </c>
      <c r="L23" s="13"/>
      <c r="M23" s="13">
        <v>2450000</v>
      </c>
      <c r="N23" s="13">
        <f t="shared" si="5"/>
        <v>2450000</v>
      </c>
    </row>
    <row r="24" spans="1:14" ht="102" x14ac:dyDescent="0.2">
      <c r="A24" s="10">
        <v>7</v>
      </c>
      <c r="B24" s="8" t="s">
        <v>27</v>
      </c>
      <c r="C24" s="13"/>
      <c r="D24" s="13"/>
      <c r="E24" s="13">
        <f t="shared" si="2"/>
        <v>0</v>
      </c>
      <c r="F24" s="13"/>
      <c r="G24" s="13"/>
      <c r="H24" s="13">
        <f t="shared" si="3"/>
        <v>0</v>
      </c>
      <c r="I24" s="13">
        <v>27413.65</v>
      </c>
      <c r="J24" s="13"/>
      <c r="K24" s="13">
        <f t="shared" si="4"/>
        <v>27413.65</v>
      </c>
      <c r="L24" s="13">
        <v>27413.65</v>
      </c>
      <c r="M24" s="13"/>
      <c r="N24" s="13">
        <f t="shared" si="5"/>
        <v>27413.65</v>
      </c>
    </row>
    <row r="25" spans="1:14" ht="25.5" x14ac:dyDescent="0.2">
      <c r="A25" s="10">
        <v>8</v>
      </c>
      <c r="B25" s="8" t="s">
        <v>28</v>
      </c>
      <c r="C25" s="13"/>
      <c r="D25" s="13"/>
      <c r="E25" s="13">
        <f t="shared" si="2"/>
        <v>0</v>
      </c>
      <c r="F25" s="13"/>
      <c r="G25" s="13"/>
      <c r="H25" s="13">
        <f t="shared" si="3"/>
        <v>0</v>
      </c>
      <c r="I25" s="13"/>
      <c r="J25" s="13">
        <v>370164</v>
      </c>
      <c r="K25" s="13">
        <f t="shared" si="4"/>
        <v>370164</v>
      </c>
      <c r="L25" s="13"/>
      <c r="M25" s="13">
        <v>370161</v>
      </c>
      <c r="N25" s="13">
        <f t="shared" si="5"/>
        <v>370161</v>
      </c>
    </row>
    <row r="26" spans="1:14" ht="63.75" x14ac:dyDescent="0.2">
      <c r="A26" s="10">
        <v>9</v>
      </c>
      <c r="B26" s="8" t="s">
        <v>29</v>
      </c>
      <c r="C26" s="13"/>
      <c r="D26" s="13"/>
      <c r="E26" s="13">
        <f t="shared" si="2"/>
        <v>0</v>
      </c>
      <c r="F26" s="13"/>
      <c r="G26" s="13"/>
      <c r="H26" s="13">
        <f t="shared" si="3"/>
        <v>0</v>
      </c>
      <c r="I26" s="13">
        <v>36850</v>
      </c>
      <c r="J26" s="13">
        <v>0</v>
      </c>
      <c r="K26" s="13">
        <f t="shared" si="4"/>
        <v>36850</v>
      </c>
      <c r="L26" s="13">
        <v>36850</v>
      </c>
      <c r="M26" s="13"/>
      <c r="N26" s="13">
        <f t="shared" si="5"/>
        <v>36850</v>
      </c>
    </row>
    <row r="27" spans="1:14" ht="25.5" x14ac:dyDescent="0.2">
      <c r="A27" s="10"/>
      <c r="B27" s="12" t="s">
        <v>19</v>
      </c>
      <c r="C27" s="13">
        <f>SUM(C18:C26)</f>
        <v>3115000</v>
      </c>
      <c r="D27" s="13">
        <f>SUM(D18:D26)</f>
        <v>2043100</v>
      </c>
      <c r="E27" s="13">
        <f>C27+D27</f>
        <v>5158100</v>
      </c>
      <c r="F27" s="13">
        <f>SUM(F18:F26)</f>
        <v>3098680</v>
      </c>
      <c r="G27" s="13">
        <f>SUM(G18:G26)</f>
        <v>2043040</v>
      </c>
      <c r="H27" s="13">
        <f>F27+G27</f>
        <v>5141720</v>
      </c>
      <c r="I27" s="13">
        <f>SUM(I18:I26)</f>
        <v>3591598.65</v>
      </c>
      <c r="J27" s="13">
        <f>SUM(J18:J26)</f>
        <v>2837999.46</v>
      </c>
      <c r="K27" s="13">
        <f>I27+J27</f>
        <v>6429598.1099999994</v>
      </c>
      <c r="L27" s="13">
        <f>SUM(L18:L26)</f>
        <v>3586998.65</v>
      </c>
      <c r="M27" s="13">
        <f>SUM(M18:M26)</f>
        <v>2820161</v>
      </c>
      <c r="N27" s="13">
        <f>L27+M27</f>
        <v>6407159.6500000004</v>
      </c>
    </row>
    <row r="28" spans="1:14" x14ac:dyDescent="0.2">
      <c r="A28" s="6" t="s">
        <v>30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25.5" x14ac:dyDescent="0.2">
      <c r="A29" s="10">
        <v>1</v>
      </c>
      <c r="B29" s="8" t="s">
        <v>31</v>
      </c>
      <c r="C29" s="13">
        <v>92000</v>
      </c>
      <c r="D29" s="13"/>
      <c r="E29" s="13">
        <f>C29+D29</f>
        <v>92000</v>
      </c>
      <c r="F29" s="13">
        <v>92000</v>
      </c>
      <c r="G29" s="13"/>
      <c r="H29" s="13">
        <f>F29+G29</f>
        <v>92000</v>
      </c>
      <c r="I29" s="13">
        <v>90000</v>
      </c>
      <c r="J29" s="13"/>
      <c r="K29" s="13">
        <f>I29+J29</f>
        <v>90000</v>
      </c>
      <c r="L29" s="13">
        <v>90000</v>
      </c>
      <c r="M29" s="13"/>
      <c r="N29" s="13">
        <f>L29+M29</f>
        <v>90000</v>
      </c>
    </row>
    <row r="30" spans="1:14" ht="25.5" x14ac:dyDescent="0.2">
      <c r="A30" s="10">
        <v>2</v>
      </c>
      <c r="B30" s="8" t="s">
        <v>32</v>
      </c>
      <c r="C30" s="13">
        <v>908000</v>
      </c>
      <c r="D30" s="13"/>
      <c r="E30" s="13">
        <f t="shared" ref="E30:E33" si="6">C30+D30</f>
        <v>908000</v>
      </c>
      <c r="F30" s="13">
        <v>738000</v>
      </c>
      <c r="G30" s="13"/>
      <c r="H30" s="13">
        <f t="shared" ref="H30:H34" si="7">F30+G30</f>
        <v>738000</v>
      </c>
      <c r="I30" s="13">
        <v>980000</v>
      </c>
      <c r="J30" s="13"/>
      <c r="K30" s="13">
        <f t="shared" ref="K30:K34" si="8">I30+J30</f>
        <v>980000</v>
      </c>
      <c r="L30" s="13">
        <v>980000</v>
      </c>
      <c r="M30" s="13"/>
      <c r="N30" s="13">
        <f t="shared" ref="N30:N34" si="9">L30+M30</f>
        <v>980000</v>
      </c>
    </row>
    <row r="31" spans="1:14" ht="63.75" x14ac:dyDescent="0.2">
      <c r="A31" s="10">
        <v>3</v>
      </c>
      <c r="B31" s="8" t="s">
        <v>33</v>
      </c>
      <c r="C31" s="13">
        <v>244800</v>
      </c>
      <c r="D31" s="13"/>
      <c r="E31" s="13">
        <f t="shared" si="6"/>
        <v>244800</v>
      </c>
      <c r="F31" s="13">
        <v>244075.1</v>
      </c>
      <c r="G31" s="13"/>
      <c r="H31" s="13">
        <f t="shared" si="7"/>
        <v>244075.1</v>
      </c>
      <c r="I31" s="13">
        <v>250000</v>
      </c>
      <c r="J31" s="13"/>
      <c r="K31" s="13">
        <f t="shared" si="8"/>
        <v>250000</v>
      </c>
      <c r="L31" s="13">
        <v>99819.199999999997</v>
      </c>
      <c r="M31" s="13"/>
      <c r="N31" s="13">
        <f t="shared" si="9"/>
        <v>99819.199999999997</v>
      </c>
    </row>
    <row r="32" spans="1:14" x14ac:dyDescent="0.2">
      <c r="A32" s="10">
        <v>4</v>
      </c>
      <c r="B32" s="8" t="s">
        <v>34</v>
      </c>
      <c r="C32" s="13">
        <v>230000</v>
      </c>
      <c r="D32" s="13"/>
      <c r="E32" s="13">
        <f t="shared" si="6"/>
        <v>230000</v>
      </c>
      <c r="F32" s="13">
        <v>229999.9</v>
      </c>
      <c r="G32" s="13"/>
      <c r="H32" s="13">
        <f t="shared" si="7"/>
        <v>229999.9</v>
      </c>
      <c r="I32" s="13">
        <v>354300</v>
      </c>
      <c r="J32" s="13"/>
      <c r="K32" s="13">
        <f t="shared" si="8"/>
        <v>354300</v>
      </c>
      <c r="L32" s="13">
        <v>354300</v>
      </c>
      <c r="M32" s="13"/>
      <c r="N32" s="13">
        <f t="shared" si="9"/>
        <v>354300</v>
      </c>
    </row>
    <row r="33" spans="1:14" ht="25.5" x14ac:dyDescent="0.2">
      <c r="A33" s="10">
        <v>5</v>
      </c>
      <c r="B33" s="8" t="s">
        <v>35</v>
      </c>
      <c r="C33" s="13"/>
      <c r="D33" s="13"/>
      <c r="E33" s="13">
        <f t="shared" si="6"/>
        <v>0</v>
      </c>
      <c r="F33" s="13"/>
      <c r="G33" s="13"/>
      <c r="H33" s="13">
        <f t="shared" si="7"/>
        <v>0</v>
      </c>
      <c r="I33" s="13">
        <v>308523</v>
      </c>
      <c r="J33" s="13"/>
      <c r="K33" s="13">
        <f t="shared" si="8"/>
        <v>308523</v>
      </c>
      <c r="L33" s="13">
        <v>308122</v>
      </c>
      <c r="M33" s="13"/>
      <c r="N33" s="13">
        <f t="shared" si="9"/>
        <v>308122</v>
      </c>
    </row>
    <row r="34" spans="1:14" ht="25.5" x14ac:dyDescent="0.2">
      <c r="A34" s="10"/>
      <c r="B34" s="12" t="s">
        <v>19</v>
      </c>
      <c r="C34" s="13">
        <f>SUM(C29:C33)</f>
        <v>1474800</v>
      </c>
      <c r="D34" s="13">
        <f>SUM(D29:D33)</f>
        <v>0</v>
      </c>
      <c r="E34" s="13">
        <f>C34+D34</f>
        <v>1474800</v>
      </c>
      <c r="F34" s="13">
        <f>SUM(F29:F33)</f>
        <v>1304075</v>
      </c>
      <c r="G34" s="13">
        <f>SUM(G29:G33)</f>
        <v>0</v>
      </c>
      <c r="H34" s="13">
        <f t="shared" si="7"/>
        <v>1304075</v>
      </c>
      <c r="I34" s="13">
        <f>SUM(I29:I33)</f>
        <v>1982823</v>
      </c>
      <c r="J34" s="13">
        <f>SUM(J29:J33)</f>
        <v>0</v>
      </c>
      <c r="K34" s="13">
        <f t="shared" si="8"/>
        <v>1982823</v>
      </c>
      <c r="L34" s="13">
        <f>SUM(L29:L33)</f>
        <v>1832241.2</v>
      </c>
      <c r="M34" s="13">
        <f>SUM(M29:M33)</f>
        <v>0</v>
      </c>
      <c r="N34" s="13">
        <f t="shared" si="9"/>
        <v>1832241.2</v>
      </c>
    </row>
    <row r="35" spans="1:14" x14ac:dyDescent="0.2">
      <c r="A35" s="6" t="s">
        <v>36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63.75" x14ac:dyDescent="0.2">
      <c r="A36" s="10">
        <v>1</v>
      </c>
      <c r="B36" s="8" t="s">
        <v>37</v>
      </c>
      <c r="C36" s="13"/>
      <c r="D36" s="13">
        <v>300000</v>
      </c>
      <c r="E36" s="13">
        <f t="shared" ref="E36:E39" si="10">C36+D36</f>
        <v>300000</v>
      </c>
      <c r="F36" s="13"/>
      <c r="G36" s="13">
        <v>295153.36</v>
      </c>
      <c r="H36" s="13">
        <f t="shared" ref="H36:H39" si="11">F36+G36</f>
        <v>295153.36</v>
      </c>
      <c r="I36" s="13"/>
      <c r="J36" s="13"/>
      <c r="K36" s="13">
        <f t="shared" ref="K36:K39" si="12">I36+J36</f>
        <v>0</v>
      </c>
      <c r="L36" s="13"/>
      <c r="M36" s="13"/>
      <c r="N36" s="13">
        <f t="shared" ref="N36:N39" si="13">L36+M36</f>
        <v>0</v>
      </c>
    </row>
    <row r="37" spans="1:14" ht="63.75" x14ac:dyDescent="0.2">
      <c r="A37" s="10">
        <v>2</v>
      </c>
      <c r="B37" s="8" t="s">
        <v>38</v>
      </c>
      <c r="C37" s="13"/>
      <c r="D37" s="13">
        <v>10000</v>
      </c>
      <c r="E37" s="13">
        <f t="shared" si="10"/>
        <v>10000</v>
      </c>
      <c r="F37" s="13"/>
      <c r="G37" s="13"/>
      <c r="H37" s="13">
        <f t="shared" si="11"/>
        <v>0</v>
      </c>
      <c r="I37" s="13"/>
      <c r="J37" s="13"/>
      <c r="K37" s="13">
        <f t="shared" si="12"/>
        <v>0</v>
      </c>
      <c r="L37" s="13"/>
      <c r="M37" s="13"/>
      <c r="N37" s="13">
        <f t="shared" si="13"/>
        <v>0</v>
      </c>
    </row>
    <row r="38" spans="1:14" ht="89.25" x14ac:dyDescent="0.2">
      <c r="A38" s="10">
        <v>3</v>
      </c>
      <c r="B38" s="8" t="s">
        <v>39</v>
      </c>
      <c r="C38" s="13">
        <v>1400000</v>
      </c>
      <c r="D38" s="13"/>
      <c r="E38" s="13">
        <f t="shared" si="10"/>
        <v>1400000</v>
      </c>
      <c r="F38" s="13">
        <v>1366908</v>
      </c>
      <c r="G38" s="13"/>
      <c r="H38" s="13">
        <f t="shared" si="11"/>
        <v>1366908</v>
      </c>
      <c r="I38" s="13"/>
      <c r="J38" s="13"/>
      <c r="K38" s="13">
        <f t="shared" si="12"/>
        <v>0</v>
      </c>
      <c r="L38" s="13"/>
      <c r="M38" s="13"/>
      <c r="N38" s="13">
        <f t="shared" si="13"/>
        <v>0</v>
      </c>
    </row>
    <row r="39" spans="1:14" x14ac:dyDescent="0.2">
      <c r="A39" s="10">
        <v>4</v>
      </c>
      <c r="B39" s="8" t="s">
        <v>40</v>
      </c>
      <c r="C39" s="13">
        <v>0</v>
      </c>
      <c r="D39" s="13"/>
      <c r="E39" s="13">
        <f t="shared" si="10"/>
        <v>0</v>
      </c>
      <c r="F39" s="13">
        <v>0</v>
      </c>
      <c r="G39" s="13"/>
      <c r="H39" s="13">
        <f t="shared" si="11"/>
        <v>0</v>
      </c>
      <c r="I39" s="13">
        <v>28000</v>
      </c>
      <c r="J39" s="13"/>
      <c r="K39" s="13">
        <f t="shared" si="12"/>
        <v>28000</v>
      </c>
      <c r="L39" s="13"/>
      <c r="M39" s="13"/>
      <c r="N39" s="13">
        <f t="shared" si="13"/>
        <v>0</v>
      </c>
    </row>
    <row r="40" spans="1:14" ht="165.75" x14ac:dyDescent="0.2">
      <c r="A40" s="10">
        <v>5</v>
      </c>
      <c r="B40" s="8" t="s">
        <v>41</v>
      </c>
      <c r="C40" s="13"/>
      <c r="D40" s="13"/>
      <c r="E40" s="13">
        <f t="shared" ref="E40:E41" si="14">C40+D40</f>
        <v>0</v>
      </c>
      <c r="F40" s="13"/>
      <c r="G40" s="13"/>
      <c r="H40" s="13">
        <f t="shared" ref="H40:H41" si="15">F40+G40</f>
        <v>0</v>
      </c>
      <c r="I40" s="13">
        <v>218900</v>
      </c>
      <c r="J40" s="13"/>
      <c r="K40" s="13">
        <f t="shared" ref="K40:K41" si="16">I40+J40</f>
        <v>218900</v>
      </c>
      <c r="L40" s="13">
        <v>215920</v>
      </c>
      <c r="M40" s="13"/>
      <c r="N40" s="13">
        <f t="shared" ref="N40:N41" si="17">L40+M40</f>
        <v>215920</v>
      </c>
    </row>
    <row r="41" spans="1:14" ht="175.5" customHeight="1" x14ac:dyDescent="0.2">
      <c r="A41" s="10">
        <v>6</v>
      </c>
      <c r="B41" s="8" t="s">
        <v>42</v>
      </c>
      <c r="C41" s="13"/>
      <c r="D41" s="13"/>
      <c r="E41" s="13">
        <f t="shared" si="14"/>
        <v>0</v>
      </c>
      <c r="F41" s="13"/>
      <c r="G41" s="13"/>
      <c r="H41" s="13">
        <f t="shared" si="15"/>
        <v>0</v>
      </c>
      <c r="I41" s="13">
        <v>20000</v>
      </c>
      <c r="J41" s="13"/>
      <c r="K41" s="13">
        <f t="shared" si="16"/>
        <v>20000</v>
      </c>
      <c r="L41" s="13">
        <v>16670</v>
      </c>
      <c r="M41" s="13"/>
      <c r="N41" s="13">
        <f t="shared" si="17"/>
        <v>16670</v>
      </c>
    </row>
    <row r="42" spans="1:14" ht="25.5" x14ac:dyDescent="0.2">
      <c r="A42" s="10"/>
      <c r="B42" s="12" t="s">
        <v>19</v>
      </c>
      <c r="C42" s="13">
        <f>SUM(C36:C41)</f>
        <v>1400000</v>
      </c>
      <c r="D42" s="13">
        <f t="shared" ref="D42:N42" si="18">SUM(D36:D41)</f>
        <v>310000</v>
      </c>
      <c r="E42" s="13">
        <f t="shared" si="18"/>
        <v>1710000</v>
      </c>
      <c r="F42" s="13">
        <f t="shared" si="18"/>
        <v>1366908</v>
      </c>
      <c r="G42" s="13">
        <f t="shared" si="18"/>
        <v>295153.36</v>
      </c>
      <c r="H42" s="13">
        <f t="shared" si="18"/>
        <v>1662061.3599999999</v>
      </c>
      <c r="I42" s="13">
        <f t="shared" si="18"/>
        <v>266900</v>
      </c>
      <c r="J42" s="13">
        <f t="shared" si="18"/>
        <v>0</v>
      </c>
      <c r="K42" s="13">
        <f t="shared" si="18"/>
        <v>266900</v>
      </c>
      <c r="L42" s="13">
        <f t="shared" si="18"/>
        <v>232590</v>
      </c>
      <c r="M42" s="13">
        <f t="shared" si="18"/>
        <v>0</v>
      </c>
      <c r="N42" s="13">
        <f t="shared" si="18"/>
        <v>232590</v>
      </c>
    </row>
    <row r="43" spans="1:14" ht="15.75" customHeight="1" x14ac:dyDescent="0.2">
      <c r="A43" s="10"/>
      <c r="B43" s="1" t="s">
        <v>43</v>
      </c>
      <c r="C43" s="11">
        <f>C16+C27+C34+C42</f>
        <v>19297400</v>
      </c>
      <c r="D43" s="11">
        <f t="shared" ref="D43:N43" si="19">D16+D27+D34+D42</f>
        <v>2353100</v>
      </c>
      <c r="E43" s="11">
        <f t="shared" si="19"/>
        <v>21650500</v>
      </c>
      <c r="F43" s="11">
        <f t="shared" si="19"/>
        <v>18096479.890000001</v>
      </c>
      <c r="G43" s="11">
        <f t="shared" si="19"/>
        <v>2338193.36</v>
      </c>
      <c r="H43" s="11">
        <f t="shared" si="19"/>
        <v>20434673.25</v>
      </c>
      <c r="I43" s="11">
        <f t="shared" si="19"/>
        <v>24245421.649999999</v>
      </c>
      <c r="J43" s="11">
        <f t="shared" si="19"/>
        <v>5116699.46</v>
      </c>
      <c r="K43" s="11">
        <f t="shared" si="19"/>
        <v>29362121.109999999</v>
      </c>
      <c r="L43" s="11">
        <f t="shared" si="19"/>
        <v>22427591.369999997</v>
      </c>
      <c r="M43" s="11">
        <f t="shared" si="19"/>
        <v>4659822</v>
      </c>
      <c r="N43" s="11">
        <f t="shared" si="19"/>
        <v>27087413.370000001</v>
      </c>
    </row>
    <row r="44" spans="1:14" hidden="1" x14ac:dyDescent="0.2"/>
    <row r="45" spans="1:14" x14ac:dyDescent="0.2">
      <c r="B45" s="2" t="s">
        <v>45</v>
      </c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4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</sheetData>
  <mergeCells count="24">
    <mergeCell ref="B45:L46"/>
    <mergeCell ref="A1:N2"/>
    <mergeCell ref="A3:A5"/>
    <mergeCell ref="B3:B5"/>
    <mergeCell ref="C3:E3"/>
    <mergeCell ref="C4:C5"/>
    <mergeCell ref="D4:D5"/>
    <mergeCell ref="E4:E5"/>
    <mergeCell ref="F3:H3"/>
    <mergeCell ref="F4:F5"/>
    <mergeCell ref="G4:G5"/>
    <mergeCell ref="I3:K3"/>
    <mergeCell ref="I4:I5"/>
    <mergeCell ref="J4:J5"/>
    <mergeCell ref="K4:K5"/>
    <mergeCell ref="L3:N3"/>
    <mergeCell ref="L4:L5"/>
    <mergeCell ref="M4:M5"/>
    <mergeCell ref="N4:N5"/>
    <mergeCell ref="A28:N28"/>
    <mergeCell ref="A35:N35"/>
    <mergeCell ref="A6:N6"/>
    <mergeCell ref="A17:N17"/>
    <mergeCell ref="H4:H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2024-08-30T12:01:40Z</cp:lastPrinted>
  <dcterms:created xsi:type="dcterms:W3CDTF">2024-08-12T05:44:58Z</dcterms:created>
  <dcterms:modified xsi:type="dcterms:W3CDTF">2024-08-30T12:11:07Z</dcterms:modified>
</cp:coreProperties>
</file>